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016"/>
  <workbookPr/>
  <mc:AlternateContent xmlns:mc="http://schemas.openxmlformats.org/markup-compatibility/2006">
    <mc:Choice Requires="x15">
      <x15ac:absPath xmlns:x15ac="http://schemas.microsoft.com/office/spreadsheetml/2010/11/ac" url="/Volumes/GoogleDrive/Team Drives/PJ &amp; Ura Team Drive/authegrity/doTERRA/Rank Tracking/"/>
    </mc:Choice>
  </mc:AlternateContent>
  <bookViews>
    <workbookView xWindow="0" yWindow="460" windowWidth="28800" windowHeight="17460" activeTab="2"/>
  </bookViews>
  <sheets>
    <sheet name="PD" sheetId="4" r:id="rId1"/>
    <sheet name="BD" sheetId="5" r:id="rId2"/>
    <sheet name="Gold Platinum Diamond" sheetId="1" r:id="rId3"/>
    <sheet name="Silver" sheetId="3" r:id="rId4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49" i="5" l="1"/>
  <c r="N50" i="5"/>
  <c r="N52" i="5"/>
  <c r="N53" i="5"/>
  <c r="N55" i="5"/>
  <c r="N56" i="5"/>
  <c r="N58" i="5"/>
  <c r="N38" i="5"/>
  <c r="N39" i="5"/>
  <c r="N41" i="5"/>
  <c r="N42" i="5"/>
  <c r="N44" i="5"/>
  <c r="N45" i="5"/>
  <c r="N47" i="5"/>
  <c r="N27" i="5"/>
  <c r="N28" i="5"/>
  <c r="N30" i="5"/>
  <c r="N31" i="5"/>
  <c r="N33" i="5"/>
  <c r="N34" i="5"/>
  <c r="N36" i="5"/>
  <c r="N17" i="5"/>
  <c r="N19" i="5"/>
  <c r="N20" i="5"/>
  <c r="N22" i="5"/>
  <c r="N23" i="5"/>
  <c r="N25" i="5"/>
  <c r="N5" i="5"/>
  <c r="N6" i="5"/>
  <c r="N8" i="5"/>
  <c r="N9" i="5"/>
  <c r="N11" i="5"/>
  <c r="N12" i="5"/>
  <c r="N14" i="5"/>
  <c r="N60" i="5"/>
  <c r="I49" i="5"/>
  <c r="I52" i="5"/>
  <c r="I55" i="5"/>
  <c r="I58" i="5"/>
  <c r="I38" i="5"/>
  <c r="I41" i="5"/>
  <c r="I44" i="5"/>
  <c r="I47" i="5"/>
  <c r="I27" i="5"/>
  <c r="I30" i="5"/>
  <c r="I33" i="5"/>
  <c r="I36" i="5"/>
  <c r="I16" i="5"/>
  <c r="I19" i="5"/>
  <c r="I22" i="5"/>
  <c r="I25" i="5"/>
  <c r="I5" i="5"/>
  <c r="I8" i="5"/>
  <c r="I11" i="5"/>
  <c r="I14" i="5"/>
  <c r="I60" i="5"/>
  <c r="D49" i="5"/>
  <c r="D52" i="5"/>
  <c r="D55" i="5"/>
  <c r="D58" i="5"/>
  <c r="D38" i="5"/>
  <c r="D41" i="5"/>
  <c r="D44" i="5"/>
  <c r="D47" i="5"/>
  <c r="D27" i="5"/>
  <c r="D30" i="5"/>
  <c r="D33" i="5"/>
  <c r="D36" i="5"/>
  <c r="D16" i="5"/>
  <c r="D19" i="5"/>
  <c r="D22" i="5"/>
  <c r="D25" i="5"/>
  <c r="D5" i="5"/>
  <c r="D8" i="5"/>
  <c r="D11" i="5"/>
  <c r="D14" i="5"/>
  <c r="D60" i="5"/>
  <c r="Z3" i="4"/>
  <c r="Z5" i="4"/>
  <c r="Z7" i="4"/>
  <c r="Z9" i="4"/>
  <c r="Z11" i="4"/>
  <c r="Z13" i="4"/>
  <c r="Z15" i="4"/>
  <c r="Z17" i="4"/>
  <c r="Z19" i="4"/>
  <c r="Z22" i="4"/>
  <c r="Z24" i="4"/>
  <c r="Z26" i="4"/>
  <c r="Z28" i="4"/>
  <c r="Z30" i="4"/>
  <c r="Z32" i="4"/>
  <c r="Z34" i="4"/>
  <c r="Z36" i="4"/>
  <c r="Z38" i="4"/>
  <c r="Z41" i="4"/>
  <c r="Z43" i="4"/>
  <c r="Z45" i="4"/>
  <c r="Z47" i="4"/>
  <c r="Z49" i="4"/>
  <c r="Z51" i="4"/>
  <c r="Z53" i="4"/>
  <c r="Z55" i="4"/>
  <c r="Z57" i="4"/>
  <c r="Z60" i="4"/>
  <c r="Z62" i="4"/>
  <c r="Z64" i="4"/>
  <c r="Z66" i="4"/>
  <c r="Z68" i="4"/>
  <c r="Z70" i="4"/>
  <c r="Z72" i="4"/>
  <c r="Z74" i="4"/>
  <c r="Z76" i="4"/>
  <c r="Z79" i="4"/>
  <c r="Z81" i="4"/>
  <c r="Z83" i="4"/>
  <c r="Z85" i="4"/>
  <c r="Z87" i="4"/>
  <c r="Z89" i="4"/>
  <c r="Z91" i="4"/>
  <c r="Z93" i="4"/>
  <c r="Z95" i="4"/>
  <c r="Z98" i="4"/>
  <c r="Z100" i="4"/>
  <c r="Z102" i="4"/>
  <c r="Z104" i="4"/>
  <c r="Z106" i="4"/>
  <c r="Z108" i="4"/>
  <c r="Z110" i="4"/>
  <c r="Z112" i="4"/>
  <c r="Z114" i="4"/>
  <c r="Z116" i="4"/>
  <c r="AB112" i="4"/>
  <c r="AB100" i="4"/>
  <c r="AB106" i="4"/>
  <c r="AD106" i="4"/>
  <c r="AB93" i="4"/>
  <c r="AB81" i="4"/>
  <c r="AB87" i="4"/>
  <c r="AD87" i="4"/>
  <c r="AB74" i="4"/>
  <c r="AB62" i="4"/>
  <c r="AB68" i="4"/>
  <c r="AD68" i="4"/>
  <c r="AB55" i="4"/>
  <c r="AB43" i="4"/>
  <c r="AB49" i="4"/>
  <c r="AD49" i="4"/>
  <c r="AB36" i="4"/>
  <c r="AB24" i="4"/>
  <c r="AB30" i="4"/>
  <c r="AD30" i="4"/>
  <c r="AB17" i="4"/>
  <c r="AB5" i="4"/>
  <c r="AB11" i="4"/>
  <c r="AD11" i="4"/>
  <c r="F23" i="3"/>
  <c r="F18" i="3"/>
  <c r="F16" i="3"/>
  <c r="F14" i="3"/>
  <c r="F12" i="3"/>
  <c r="F10" i="3"/>
  <c r="F8" i="3"/>
  <c r="F6" i="3"/>
  <c r="M46" i="1"/>
  <c r="M45" i="1"/>
  <c r="M40" i="1"/>
  <c r="M39" i="1"/>
  <c r="M34" i="1"/>
  <c r="M33" i="1"/>
  <c r="M28" i="1"/>
  <c r="M27" i="1"/>
  <c r="M22" i="1"/>
  <c r="M21" i="1"/>
  <c r="M16" i="1"/>
  <c r="M15" i="1"/>
  <c r="M10" i="1"/>
  <c r="M9" i="1"/>
  <c r="H46" i="1"/>
  <c r="H45" i="1"/>
  <c r="M44" i="1"/>
  <c r="H44" i="1"/>
  <c r="M43" i="1"/>
  <c r="H43" i="1"/>
  <c r="J44" i="1"/>
  <c r="M42" i="1"/>
  <c r="H42" i="1"/>
  <c r="H40" i="1"/>
  <c r="H39" i="1"/>
  <c r="M38" i="1"/>
  <c r="H38" i="1"/>
  <c r="M37" i="1"/>
  <c r="H37" i="1"/>
  <c r="M36" i="1"/>
  <c r="H36" i="1"/>
  <c r="H33" i="1"/>
  <c r="H34" i="1"/>
  <c r="H27" i="1"/>
  <c r="H28" i="1"/>
  <c r="H21" i="1"/>
  <c r="H22" i="1"/>
  <c r="H15" i="1"/>
  <c r="H16" i="1"/>
  <c r="H9" i="1"/>
  <c r="H10" i="1"/>
  <c r="M30" i="1"/>
  <c r="M24" i="1"/>
  <c r="M18" i="1"/>
  <c r="M14" i="1"/>
  <c r="M6" i="1"/>
  <c r="M32" i="1"/>
  <c r="H32" i="1"/>
  <c r="M31" i="1"/>
  <c r="H31" i="1"/>
  <c r="H30" i="1"/>
  <c r="J32" i="1"/>
  <c r="O32" i="1"/>
  <c r="O38" i="1"/>
  <c r="O44" i="1"/>
  <c r="J38" i="1"/>
  <c r="M19" i="1"/>
  <c r="M20" i="1"/>
  <c r="O20" i="1"/>
  <c r="M26" i="1"/>
  <c r="M25" i="1"/>
  <c r="M13" i="1"/>
  <c r="M12" i="1"/>
  <c r="O14" i="1"/>
  <c r="M8" i="1"/>
  <c r="M7" i="1"/>
  <c r="O8" i="1"/>
  <c r="H26" i="1"/>
  <c r="H25" i="1"/>
  <c r="H24" i="1"/>
  <c r="H20" i="1"/>
  <c r="H19" i="1"/>
  <c r="H18" i="1"/>
  <c r="H14" i="1"/>
  <c r="H8" i="1"/>
  <c r="H7" i="1"/>
  <c r="H6" i="1"/>
  <c r="J8" i="1"/>
  <c r="H12" i="1"/>
  <c r="H13" i="1"/>
  <c r="J20" i="1"/>
  <c r="O26" i="1"/>
  <c r="J14" i="1"/>
  <c r="J26" i="1"/>
  <c r="O52" i="1"/>
  <c r="J48" i="1"/>
  <c r="J50" i="1"/>
</calcChain>
</file>

<file path=xl/sharedStrings.xml><?xml version="1.0" encoding="utf-8"?>
<sst xmlns="http://schemas.openxmlformats.org/spreadsheetml/2006/main" count="458" uniqueCount="130">
  <si>
    <t>Actual OV</t>
  </si>
  <si>
    <t>Req'd Silver</t>
  </si>
  <si>
    <t>Gap - Silver</t>
  </si>
  <si>
    <t>Req'd Premier</t>
  </si>
  <si>
    <t>Gap - Premier</t>
  </si>
  <si>
    <t>Our Ranking Legs</t>
  </si>
  <si>
    <t>Our leaders Ranking Leg</t>
  </si>
  <si>
    <t>Ronald Reagan</t>
  </si>
  <si>
    <t>Barack Obama</t>
  </si>
  <si>
    <t>Jimmy Carter</t>
  </si>
  <si>
    <t>George W Bush</t>
  </si>
  <si>
    <t>Richard Nixon</t>
  </si>
  <si>
    <t>Billy Bob</t>
  </si>
  <si>
    <t>Silly Bob</t>
  </si>
  <si>
    <t>Willy Bob</t>
  </si>
  <si>
    <t>John Boy</t>
  </si>
  <si>
    <t>Mary Ellen</t>
  </si>
  <si>
    <t>Elizabeth</t>
  </si>
  <si>
    <t>Cindy</t>
  </si>
  <si>
    <t>Rose</t>
  </si>
  <si>
    <t>James</t>
  </si>
  <si>
    <t>Marsha</t>
  </si>
  <si>
    <t>Jan</t>
  </si>
  <si>
    <t>Greg</t>
  </si>
  <si>
    <t>Bobby</t>
  </si>
  <si>
    <t>Peter</t>
  </si>
  <si>
    <t>For Gold</t>
  </si>
  <si>
    <t>For Platinum or Diamond</t>
  </si>
  <si>
    <t>Jilly Bob</t>
  </si>
  <si>
    <t>Holly Bob</t>
  </si>
  <si>
    <t>Mary Ruth</t>
  </si>
  <si>
    <t>Ellen Mary</t>
  </si>
  <si>
    <t>Bose</t>
  </si>
  <si>
    <t>Schmose</t>
  </si>
  <si>
    <t>Alice</t>
  </si>
  <si>
    <t>Sam</t>
  </si>
  <si>
    <t>Mork</t>
  </si>
  <si>
    <t>Mindy</t>
  </si>
  <si>
    <t>Gap Top 3</t>
  </si>
  <si>
    <t>Abraham Lincoln</t>
  </si>
  <si>
    <t>George Washington</t>
  </si>
  <si>
    <t xml:space="preserve">Bob </t>
  </si>
  <si>
    <t>Carol</t>
  </si>
  <si>
    <t>Ted</t>
  </si>
  <si>
    <t>Dolly</t>
  </si>
  <si>
    <t>Gap Top 2</t>
  </si>
  <si>
    <t>Rank Analysis</t>
  </si>
  <si>
    <t>Req'd Elite</t>
  </si>
  <si>
    <t>Gap - Elite</t>
  </si>
  <si>
    <t>Silver (Gap - Top 3)</t>
  </si>
  <si>
    <t>For Silver</t>
  </si>
  <si>
    <t>Diamond (Gap - Top 4 Silvers)</t>
  </si>
  <si>
    <t>Platinum (Gap - Top 3 Silvers)</t>
  </si>
  <si>
    <t>Gold (Gap - Top 3 Premiers)</t>
  </si>
  <si>
    <t>Our Potential Ranking Legs</t>
  </si>
  <si>
    <t>PRESIDENTIAL DIAMOND</t>
  </si>
  <si>
    <t>PLATINUMS</t>
  </si>
  <si>
    <t>SILVERS</t>
  </si>
  <si>
    <t>ELITES</t>
  </si>
  <si>
    <t>OV</t>
  </si>
  <si>
    <t>ELITE GAP</t>
  </si>
  <si>
    <t>SILVER GAP</t>
  </si>
  <si>
    <t>PLATINUM GAP</t>
  </si>
  <si>
    <t>ELITE</t>
  </si>
  <si>
    <t>Wellness Advocate #</t>
  </si>
  <si>
    <t xml:space="preserve">Earned Rank : </t>
  </si>
  <si>
    <t>MANAGER</t>
  </si>
  <si>
    <t>Most Recent Paid Rank :</t>
  </si>
  <si>
    <t>LEG 1</t>
  </si>
  <si>
    <t>Most Recent Paid Rank</t>
  </si>
  <si>
    <t>SILVER</t>
  </si>
  <si>
    <t>LEG 2</t>
  </si>
  <si>
    <t>PLATINUM</t>
  </si>
  <si>
    <t>LEG 3</t>
  </si>
  <si>
    <t>Earned Rank : Blue Diamond</t>
  </si>
  <si>
    <t>LEG 4</t>
  </si>
  <si>
    <t>LEG 5</t>
  </si>
  <si>
    <t>LEG 6</t>
  </si>
  <si>
    <t>RONALD REAGAN</t>
  </si>
  <si>
    <t>RICHARD NIXON</t>
  </si>
  <si>
    <t>GEORGE BUSH</t>
  </si>
  <si>
    <t>GEORGE W BUSH</t>
  </si>
  <si>
    <t>BILL CLINTON</t>
  </si>
  <si>
    <t>GINGER</t>
  </si>
  <si>
    <t>BASIL</t>
  </si>
  <si>
    <t>PEPPERMINT PATTI</t>
  </si>
  <si>
    <t>MARSHA BRADY</t>
  </si>
  <si>
    <t>JAN BRADY</t>
  </si>
  <si>
    <t>CINDY BRADY</t>
  </si>
  <si>
    <t>GREG BRADY</t>
  </si>
  <si>
    <t>PETER BRADY</t>
  </si>
  <si>
    <t>BOBBY BRADY</t>
  </si>
  <si>
    <t>BARACK OBAMA</t>
  </si>
  <si>
    <t>OILIVIA POPE</t>
  </si>
  <si>
    <t>KERRY WASHINGTON</t>
  </si>
  <si>
    <t>SHONDA RHIMES</t>
  </si>
  <si>
    <t>FRANCIS UNDERWOOD</t>
  </si>
  <si>
    <t>KEVIN SPACEY</t>
  </si>
  <si>
    <t>CLAIRE UNDERWOOD</t>
  </si>
  <si>
    <t>ROBIN WRIGHT</t>
  </si>
  <si>
    <t>ZOE BARNES</t>
  </si>
  <si>
    <t>KATE MARA</t>
  </si>
  <si>
    <t>NAME TBA</t>
  </si>
  <si>
    <t>ACME ESSENTIALS</t>
  </si>
  <si>
    <t>PRESIDENTIAL</t>
  </si>
  <si>
    <t>BLUE DIAMOND RANK TRACKER</t>
  </si>
  <si>
    <t>LEG</t>
  </si>
  <si>
    <t>GOLDS</t>
  </si>
  <si>
    <t>GOLD GAP</t>
  </si>
  <si>
    <t>PREMIERS</t>
  </si>
  <si>
    <t>PREMIER OV</t>
  </si>
  <si>
    <t>PREMIER EXTRA GAP</t>
  </si>
  <si>
    <t>EXECUTIVES</t>
  </si>
  <si>
    <t>EXECUTIVE OV</t>
  </si>
  <si>
    <t>EXECUTIVE GAP</t>
  </si>
  <si>
    <t>Blue Diamond Total</t>
  </si>
  <si>
    <t>Harold Holt</t>
  </si>
  <si>
    <t>Billy McMahon</t>
  </si>
  <si>
    <t>Gough Whitlam</t>
  </si>
  <si>
    <t>Malcolm Fraser</t>
  </si>
  <si>
    <t>Bob Hawke</t>
  </si>
  <si>
    <t>Marsha Brady</t>
  </si>
  <si>
    <t>Jan Brady</t>
  </si>
  <si>
    <t>Cindy Brady</t>
  </si>
  <si>
    <t>Kevin Spacey</t>
  </si>
  <si>
    <t>Robin Wright</t>
  </si>
  <si>
    <t>Fred Flintstone</t>
  </si>
  <si>
    <t>Wilma Flintstone</t>
  </si>
  <si>
    <t>Barney Rubble</t>
  </si>
  <si>
    <t>Betty Rubble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</si>
</sst>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00B0F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70">
    <xf numFmtId="0" fontId="0" fillId="0" borderId="0" xfId="0"/>
    <xf numFmtId="0" fontId="0" fillId="2" borderId="0" xfId="0" applyFill="1"/>
    <xf numFmtId="0" fontId="0" fillId="3" borderId="0" xfId="0" applyFill="1"/>
    <xf numFmtId="164" fontId="0" fillId="0" borderId="0" xfId="1" applyFont="1"/>
    <xf numFmtId="164" fontId="0" fillId="0" borderId="0" xfId="1" applyFont="1" applyFill="1"/>
    <xf numFmtId="164" fontId="0" fillId="0" borderId="0" xfId="1" applyFont="1" applyBorder="1"/>
    <xf numFmtId="0" fontId="0" fillId="4" borderId="0" xfId="0" applyFill="1"/>
    <xf numFmtId="164" fontId="0" fillId="4" borderId="1" xfId="1" applyFont="1" applyFill="1" applyBorder="1"/>
    <xf numFmtId="0" fontId="2" fillId="0" borderId="0" xfId="0" applyFont="1"/>
    <xf numFmtId="0" fontId="0" fillId="5" borderId="0" xfId="0" applyFill="1"/>
    <xf numFmtId="164" fontId="0" fillId="5" borderId="0" xfId="1" applyFont="1" applyFill="1"/>
    <xf numFmtId="164" fontId="0" fillId="6" borderId="0" xfId="1" applyFont="1" applyFill="1"/>
    <xf numFmtId="0" fontId="0" fillId="6" borderId="0" xfId="0" applyFill="1"/>
    <xf numFmtId="164" fontId="0" fillId="2" borderId="0" xfId="1" applyFont="1" applyFill="1" applyAlignment="1">
      <alignment horizontal="center"/>
    </xf>
    <xf numFmtId="0" fontId="3" fillId="7" borderId="0" xfId="0" applyFont="1" applyFill="1" applyAlignment="1">
      <alignment horizontal="center"/>
    </xf>
    <xf numFmtId="0" fontId="0" fillId="7" borderId="0" xfId="0" applyFill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 applyAlignment="1">
      <alignment horizontal="left"/>
    </xf>
    <xf numFmtId="0" fontId="0" fillId="7" borderId="0" xfId="0" applyFill="1"/>
    <xf numFmtId="165" fontId="3" fillId="7" borderId="0" xfId="1" applyNumberFormat="1" applyFont="1" applyFill="1" applyAlignment="1">
      <alignment horizontal="center"/>
    </xf>
    <xf numFmtId="0" fontId="0" fillId="0" borderId="0" xfId="0" applyAlignment="1">
      <alignment horizontal="center"/>
    </xf>
    <xf numFmtId="165" fontId="0" fillId="0" borderId="0" xfId="1" applyNumberFormat="1" applyFont="1"/>
    <xf numFmtId="0" fontId="3" fillId="8" borderId="0" xfId="0" applyFont="1" applyFill="1"/>
    <xf numFmtId="0" fontId="0" fillId="8" borderId="0" xfId="0" applyFill="1" applyAlignment="1">
      <alignment horizontal="left"/>
    </xf>
    <xf numFmtId="0" fontId="0" fillId="9" borderId="0" xfId="0" applyFill="1" applyAlignment="1">
      <alignment horizontal="left"/>
    </xf>
    <xf numFmtId="0" fontId="0" fillId="9" borderId="0" xfId="0" applyFill="1"/>
    <xf numFmtId="0" fontId="0" fillId="3" borderId="2" xfId="0" applyFill="1" applyBorder="1"/>
    <xf numFmtId="0" fontId="0" fillId="3" borderId="1" xfId="0" applyFill="1" applyBorder="1" applyAlignment="1">
      <alignment horizontal="left"/>
    </xf>
    <xf numFmtId="0" fontId="0" fillId="3" borderId="1" xfId="0" applyFill="1" applyBorder="1"/>
    <xf numFmtId="0" fontId="0" fillId="3" borderId="3" xfId="0" applyFill="1" applyBorder="1" applyAlignment="1">
      <alignment horizontal="left"/>
    </xf>
    <xf numFmtId="0" fontId="0" fillId="8" borderId="0" xfId="0" applyFill="1"/>
    <xf numFmtId="0" fontId="0" fillId="10" borderId="0" xfId="0" applyFill="1"/>
    <xf numFmtId="165" fontId="3" fillId="8" borderId="0" xfId="0" applyNumberFormat="1" applyFont="1" applyFill="1"/>
    <xf numFmtId="0" fontId="3" fillId="0" borderId="0" xfId="0" applyFont="1"/>
    <xf numFmtId="0" fontId="3" fillId="10" borderId="0" xfId="0" applyFont="1" applyFill="1"/>
    <xf numFmtId="0" fontId="3" fillId="10" borderId="4" xfId="0" applyFont="1" applyFill="1" applyBorder="1"/>
    <xf numFmtId="0" fontId="0" fillId="10" borderId="5" xfId="0" applyFill="1" applyBorder="1" applyAlignment="1">
      <alignment horizontal="left"/>
    </xf>
    <xf numFmtId="0" fontId="0" fillId="10" borderId="6" xfId="0" applyFill="1" applyBorder="1" applyAlignment="1">
      <alignment horizontal="left"/>
    </xf>
    <xf numFmtId="0" fontId="0" fillId="10" borderId="7" xfId="0" applyFill="1" applyBorder="1"/>
    <xf numFmtId="0" fontId="0" fillId="10" borderId="0" xfId="0" applyFill="1" applyBorder="1" applyAlignment="1">
      <alignment horizontal="left"/>
    </xf>
    <xf numFmtId="0" fontId="0" fillId="10" borderId="8" xfId="0" applyFill="1" applyBorder="1" applyAlignment="1">
      <alignment horizontal="left"/>
    </xf>
    <xf numFmtId="0" fontId="3" fillId="9" borderId="0" xfId="0" applyFont="1" applyFill="1" applyAlignment="1">
      <alignment horizontal="left"/>
    </xf>
    <xf numFmtId="165" fontId="3" fillId="10" borderId="0" xfId="0" applyNumberFormat="1" applyFont="1" applyFill="1"/>
    <xf numFmtId="0" fontId="0" fillId="10" borderId="9" xfId="0" applyFill="1" applyBorder="1"/>
    <xf numFmtId="0" fontId="0" fillId="10" borderId="10" xfId="0" applyFill="1" applyBorder="1" applyAlignment="1">
      <alignment horizontal="left"/>
    </xf>
    <xf numFmtId="0" fontId="0" fillId="10" borderId="11" xfId="0" applyFill="1" applyBorder="1" applyAlignment="1">
      <alignment horizontal="left"/>
    </xf>
    <xf numFmtId="0" fontId="3" fillId="11" borderId="4" xfId="0" applyFont="1" applyFill="1" applyBorder="1"/>
    <xf numFmtId="0" fontId="0" fillId="11" borderId="6" xfId="0" applyFill="1" applyBorder="1" applyAlignment="1">
      <alignment horizontal="left"/>
    </xf>
    <xf numFmtId="0" fontId="0" fillId="11" borderId="7" xfId="0" applyFill="1" applyBorder="1"/>
    <xf numFmtId="0" fontId="0" fillId="11" borderId="8" xfId="0" applyFill="1" applyBorder="1" applyAlignment="1">
      <alignment horizontal="left"/>
    </xf>
    <xf numFmtId="0" fontId="0" fillId="11" borderId="9" xfId="0" applyFill="1" applyBorder="1"/>
    <xf numFmtId="0" fontId="0" fillId="11" borderId="11" xfId="0" applyFill="1" applyBorder="1" applyAlignment="1">
      <alignment horizontal="left"/>
    </xf>
    <xf numFmtId="165" fontId="0" fillId="7" borderId="12" xfId="1" applyNumberFormat="1" applyFont="1" applyFill="1" applyBorder="1"/>
    <xf numFmtId="0" fontId="4" fillId="11" borderId="0" xfId="0" applyFont="1" applyFill="1" applyAlignment="1">
      <alignment horizontal="left"/>
    </xf>
    <xf numFmtId="0" fontId="4" fillId="11" borderId="0" xfId="0" applyFont="1" applyFill="1"/>
    <xf numFmtId="164" fontId="0" fillId="11" borderId="0" xfId="1" applyFont="1" applyFill="1"/>
    <xf numFmtId="0" fontId="0" fillId="11" borderId="0" xfId="0" applyFill="1"/>
    <xf numFmtId="0" fontId="0" fillId="3" borderId="0" xfId="0" applyFill="1" applyAlignment="1">
      <alignment horizontal="left"/>
    </xf>
    <xf numFmtId="164" fontId="0" fillId="3" borderId="0" xfId="1" applyFont="1" applyFill="1"/>
    <xf numFmtId="0" fontId="0" fillId="4" borderId="0" xfId="0" applyFill="1" applyAlignment="1">
      <alignment horizontal="center"/>
    </xf>
    <xf numFmtId="0" fontId="0" fillId="4" borderId="0" xfId="0" applyFill="1" applyAlignment="1">
      <alignment horizontal="left"/>
    </xf>
    <xf numFmtId="164" fontId="0" fillId="4" borderId="0" xfId="1" applyFont="1" applyFill="1"/>
    <xf numFmtId="164" fontId="0" fillId="3" borderId="1" xfId="1" applyFont="1" applyFill="1" applyBorder="1"/>
    <xf numFmtId="0" fontId="0" fillId="0" borderId="0" xfId="0" applyFill="1" applyAlignment="1">
      <alignment horizontal="center"/>
    </xf>
    <xf numFmtId="0" fontId="0" fillId="0" borderId="0" xfId="0" applyFill="1"/>
    <xf numFmtId="164" fontId="0" fillId="0" borderId="0" xfId="1" applyFont="1" applyFill="1" applyBorder="1"/>
    <xf numFmtId="164" fontId="0" fillId="11" borderId="1" xfId="1" applyFont="1" applyFill="1" applyBorder="1"/>
    <xf numFmtId="0" fontId="0" fillId="0" borderId="0" xfId="0" applyBorder="1"/>
    <xf numFmtId="0" fontId="0" fillId="0" borderId="0" xfId="0" applyBorder="1" applyAlignment="1">
      <alignment horizontal="left"/>
    </xf>
  </cellXfs>
  <cellStyles count="4">
    <cellStyle name="Comma" xfId="1" builtinId="3"/>
    <cellStyle name="Followed Hyperlink" xfId="3" builtinId="9" hidden="1"/>
    <cellStyle name="Hyperlink" xfId="2" builtinId="8" hidden="1"/>
    <cellStyle name="Normal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D117"/>
  <sheetViews>
    <sheetView zoomScale="70" zoomScaleNormal="70" zoomScalePageLayoutView="70" workbookViewId="0">
      <selection activeCell="B45" sqref="B45"/>
    </sheetView>
  </sheetViews>
  <sheetFormatPr baseColWidth="10" defaultRowHeight="16" x14ac:dyDescent="0.2"/>
  <cols>
    <col min="1" max="1" width="2.83203125" customWidth="1"/>
    <col min="2" max="2" width="36.5" customWidth="1"/>
    <col min="3" max="3" width="15.33203125" style="16" customWidth="1"/>
    <col min="4" max="4" width="4.83203125" style="16" customWidth="1"/>
    <col min="5" max="5" width="3.5" style="17" customWidth="1"/>
    <col min="6" max="6" width="7" customWidth="1"/>
    <col min="7" max="7" width="33.6640625" customWidth="1"/>
    <col min="8" max="8" width="17.83203125" style="16" customWidth="1"/>
    <col min="9" max="9" width="2.33203125" style="16" customWidth="1"/>
    <col min="10" max="10" width="5.5" customWidth="1"/>
    <col min="11" max="11" width="3.1640625" customWidth="1"/>
    <col min="12" max="12" width="5.5" customWidth="1"/>
    <col min="13" max="13" width="42" customWidth="1"/>
    <col min="14" max="14" width="17.83203125" style="16" customWidth="1"/>
    <col min="15" max="15" width="3.6640625" style="16" customWidth="1"/>
    <col min="16" max="16" width="5.6640625" style="18" customWidth="1"/>
    <col min="17" max="17" width="3.6640625" style="18" customWidth="1"/>
    <col min="18" max="18" width="4.83203125" customWidth="1"/>
    <col min="19" max="19" width="42" customWidth="1"/>
    <col min="20" max="20" width="11.1640625" style="16" customWidth="1"/>
    <col min="21" max="21" width="20.6640625" customWidth="1"/>
    <col min="22" max="22" width="17.6640625" style="16" customWidth="1"/>
    <col min="23" max="23" width="5.5" customWidth="1"/>
    <col min="24" max="24" width="12.5" style="22" customWidth="1"/>
    <col min="25" max="25" width="5" customWidth="1"/>
    <col min="26" max="26" width="15" style="22" customWidth="1"/>
    <col min="27" max="27" width="5.83203125" customWidth="1"/>
    <col min="28" max="28" width="16.6640625" customWidth="1"/>
    <col min="29" max="29" width="5.83203125" customWidth="1"/>
    <col min="30" max="30" width="15.5" customWidth="1"/>
  </cols>
  <sheetData>
    <row r="1" spans="2:30" x14ac:dyDescent="0.2">
      <c r="B1" s="14" t="s">
        <v>55</v>
      </c>
      <c r="C1" s="15"/>
      <c r="G1" s="14" t="s">
        <v>56</v>
      </c>
      <c r="H1" s="15"/>
      <c r="I1" s="15"/>
      <c r="M1" s="14" t="s">
        <v>57</v>
      </c>
      <c r="N1" s="15"/>
      <c r="O1" s="15"/>
      <c r="S1" s="14" t="s">
        <v>58</v>
      </c>
      <c r="T1" s="15"/>
      <c r="U1" s="19"/>
      <c r="V1" s="15"/>
      <c r="X1" s="20" t="s">
        <v>59</v>
      </c>
      <c r="Z1" s="20" t="s">
        <v>60</v>
      </c>
      <c r="AB1" s="20" t="s">
        <v>61</v>
      </c>
      <c r="AD1" s="20" t="s">
        <v>62</v>
      </c>
    </row>
    <row r="2" spans="2:30" x14ac:dyDescent="0.2">
      <c r="S2" s="21"/>
    </row>
    <row r="3" spans="2:30" x14ac:dyDescent="0.2">
      <c r="M3" s="23" t="s">
        <v>83</v>
      </c>
      <c r="N3" s="24"/>
      <c r="O3" s="24"/>
      <c r="Q3" s="25"/>
      <c r="R3" s="26"/>
      <c r="S3" s="27" t="s">
        <v>102</v>
      </c>
      <c r="T3" s="28">
        <v>1234567</v>
      </c>
      <c r="U3" s="29" t="s">
        <v>63</v>
      </c>
      <c r="V3" s="30" t="s">
        <v>63</v>
      </c>
      <c r="X3" s="22">
        <v>2500</v>
      </c>
      <c r="Z3" s="22">
        <f>IF(X3&gt;3000,0,3000-X3)</f>
        <v>500</v>
      </c>
      <c r="AB3" s="31"/>
      <c r="AD3" s="32"/>
    </row>
    <row r="4" spans="2:30" x14ac:dyDescent="0.2">
      <c r="M4" s="31" t="s">
        <v>64</v>
      </c>
      <c r="N4" s="24">
        <v>7654321</v>
      </c>
      <c r="O4" s="24"/>
      <c r="Q4" s="25"/>
      <c r="AB4" s="31"/>
      <c r="AD4" s="32"/>
    </row>
    <row r="5" spans="2:30" x14ac:dyDescent="0.2">
      <c r="K5" s="26"/>
      <c r="L5" s="26"/>
      <c r="M5" s="31" t="s">
        <v>65</v>
      </c>
      <c r="N5" s="24" t="s">
        <v>70</v>
      </c>
      <c r="O5" s="24"/>
      <c r="P5" s="26"/>
      <c r="Q5" s="25"/>
      <c r="R5" s="26"/>
      <c r="S5" s="27" t="s">
        <v>102</v>
      </c>
      <c r="T5" s="28">
        <v>1234567</v>
      </c>
      <c r="U5" s="29" t="s">
        <v>63</v>
      </c>
      <c r="V5" s="30" t="s">
        <v>63</v>
      </c>
      <c r="X5" s="22">
        <v>3010</v>
      </c>
      <c r="Z5" s="22">
        <f>IF(X5&gt;3000,0,3000-X5)</f>
        <v>0</v>
      </c>
      <c r="AB5" s="33">
        <f>SUM(Z3:Z7)</f>
        <v>1500</v>
      </c>
      <c r="AC5" s="34"/>
      <c r="AD5" s="35"/>
    </row>
    <row r="6" spans="2:30" x14ac:dyDescent="0.2">
      <c r="K6" s="26"/>
      <c r="M6" s="31" t="s">
        <v>67</v>
      </c>
      <c r="N6" s="24" t="s">
        <v>70</v>
      </c>
      <c r="O6" s="24"/>
      <c r="Q6" s="25"/>
      <c r="AB6" s="23"/>
      <c r="AC6" s="34"/>
      <c r="AD6" s="35"/>
    </row>
    <row r="7" spans="2:30" x14ac:dyDescent="0.2">
      <c r="K7" s="26"/>
      <c r="M7" s="31"/>
      <c r="N7" s="24"/>
      <c r="O7" s="24"/>
      <c r="Q7" s="25"/>
      <c r="R7" s="26"/>
      <c r="S7" s="27" t="s">
        <v>102</v>
      </c>
      <c r="T7" s="28">
        <v>1234567</v>
      </c>
      <c r="U7" s="29" t="s">
        <v>63</v>
      </c>
      <c r="V7" s="30" t="s">
        <v>63</v>
      </c>
      <c r="X7" s="22">
        <v>2000</v>
      </c>
      <c r="Z7" s="22">
        <f>IF(X7&gt;3000,0,3000-X7)</f>
        <v>1000</v>
      </c>
      <c r="AB7" s="23"/>
      <c r="AC7" s="34"/>
      <c r="AD7" s="35"/>
    </row>
    <row r="8" spans="2:30" x14ac:dyDescent="0.2">
      <c r="K8" s="26"/>
      <c r="AB8" s="34"/>
      <c r="AC8" s="34"/>
      <c r="AD8" s="35"/>
    </row>
    <row r="9" spans="2:30" x14ac:dyDescent="0.2">
      <c r="G9" s="36" t="s">
        <v>78</v>
      </c>
      <c r="H9" s="37"/>
      <c r="I9" s="38"/>
      <c r="K9" s="26"/>
      <c r="M9" s="23" t="s">
        <v>84</v>
      </c>
      <c r="N9" s="24"/>
      <c r="O9" s="24"/>
      <c r="Q9" s="25"/>
      <c r="R9" s="26"/>
      <c r="S9" s="27" t="s">
        <v>102</v>
      </c>
      <c r="T9" s="28">
        <v>1234567</v>
      </c>
      <c r="U9" s="29" t="s">
        <v>63</v>
      </c>
      <c r="V9" s="30" t="s">
        <v>63</v>
      </c>
      <c r="X9" s="22">
        <v>2500</v>
      </c>
      <c r="Z9" s="22">
        <f>IF(X9&gt;3000,0,3000-X9)</f>
        <v>500</v>
      </c>
      <c r="AB9" s="23"/>
      <c r="AC9" s="34"/>
      <c r="AD9" s="35"/>
    </row>
    <row r="10" spans="2:30" x14ac:dyDescent="0.2">
      <c r="G10" s="39" t="s">
        <v>64</v>
      </c>
      <c r="H10" s="40">
        <v>1234567</v>
      </c>
      <c r="I10" s="41"/>
      <c r="K10" s="26"/>
      <c r="M10" s="31" t="s">
        <v>64</v>
      </c>
      <c r="N10" s="24">
        <v>7654321</v>
      </c>
      <c r="O10" s="24"/>
      <c r="Q10" s="25"/>
      <c r="AB10" s="23"/>
      <c r="AC10" s="34"/>
      <c r="AD10" s="35"/>
    </row>
    <row r="11" spans="2:30" x14ac:dyDescent="0.2">
      <c r="E11" s="42" t="s">
        <v>68</v>
      </c>
      <c r="F11" s="26"/>
      <c r="G11" s="39" t="s">
        <v>65</v>
      </c>
      <c r="H11" s="40" t="s">
        <v>72</v>
      </c>
      <c r="I11" s="41"/>
      <c r="J11" s="26"/>
      <c r="K11" s="26"/>
      <c r="L11" s="26"/>
      <c r="M11" s="31" t="s">
        <v>65</v>
      </c>
      <c r="N11" s="24" t="s">
        <v>70</v>
      </c>
      <c r="O11" s="24"/>
      <c r="P11" s="26"/>
      <c r="Q11" s="25"/>
      <c r="R11" s="26"/>
      <c r="S11" s="27" t="s">
        <v>102</v>
      </c>
      <c r="T11" s="28">
        <v>1234567</v>
      </c>
      <c r="U11" s="29" t="s">
        <v>63</v>
      </c>
      <c r="V11" s="30" t="s">
        <v>63</v>
      </c>
      <c r="X11" s="22">
        <v>3010</v>
      </c>
      <c r="Z11" s="22">
        <f>IF(X11&gt;3000,0,3000-X11)</f>
        <v>0</v>
      </c>
      <c r="AB11" s="33">
        <f>SUM(Z9:Z13)</f>
        <v>1500</v>
      </c>
      <c r="AC11" s="34"/>
      <c r="AD11" s="43">
        <f>AB5+AB11+AB17</f>
        <v>4500</v>
      </c>
    </row>
    <row r="12" spans="2:30" x14ac:dyDescent="0.2">
      <c r="E12" s="42"/>
      <c r="G12" s="39" t="s">
        <v>69</v>
      </c>
      <c r="H12" s="40" t="s">
        <v>72</v>
      </c>
      <c r="I12" s="41"/>
      <c r="K12" s="26"/>
      <c r="M12" s="31" t="s">
        <v>67</v>
      </c>
      <c r="N12" s="24" t="s">
        <v>70</v>
      </c>
      <c r="O12" s="24"/>
      <c r="Q12" s="25"/>
      <c r="AB12" s="23"/>
      <c r="AC12" s="34"/>
      <c r="AD12" s="35"/>
    </row>
    <row r="13" spans="2:30" x14ac:dyDescent="0.2">
      <c r="E13" s="42"/>
      <c r="G13" s="44"/>
      <c r="H13" s="45"/>
      <c r="I13" s="46"/>
      <c r="K13" s="26"/>
      <c r="M13" s="31"/>
      <c r="N13" s="24"/>
      <c r="O13" s="24"/>
      <c r="Q13" s="25"/>
      <c r="R13" s="26"/>
      <c r="S13" s="27" t="s">
        <v>102</v>
      </c>
      <c r="T13" s="28">
        <v>1234567</v>
      </c>
      <c r="U13" s="29" t="s">
        <v>63</v>
      </c>
      <c r="V13" s="30" t="s">
        <v>63</v>
      </c>
      <c r="X13" s="22">
        <v>2000</v>
      </c>
      <c r="Z13" s="22">
        <f>IF(X13&gt;3000,0,3000-X13)</f>
        <v>1000</v>
      </c>
      <c r="AB13" s="23"/>
      <c r="AC13" s="34"/>
      <c r="AD13" s="35"/>
    </row>
    <row r="14" spans="2:30" x14ac:dyDescent="0.2">
      <c r="E14" s="42"/>
      <c r="K14" s="26"/>
      <c r="AB14" s="34"/>
      <c r="AC14" s="34"/>
      <c r="AD14" s="35"/>
    </row>
    <row r="15" spans="2:30" x14ac:dyDescent="0.2">
      <c r="E15" s="42"/>
      <c r="K15" s="26"/>
      <c r="M15" s="23" t="s">
        <v>85</v>
      </c>
      <c r="N15" s="24"/>
      <c r="O15" s="24"/>
      <c r="Q15" s="25"/>
      <c r="R15" s="26"/>
      <c r="S15" s="27" t="s">
        <v>102</v>
      </c>
      <c r="T15" s="28">
        <v>1234567</v>
      </c>
      <c r="U15" s="29" t="s">
        <v>63</v>
      </c>
      <c r="V15" s="30" t="s">
        <v>63</v>
      </c>
      <c r="X15" s="22">
        <v>2500</v>
      </c>
      <c r="Z15" s="22">
        <f>IF(X15&gt;3000,0,3000-X15)</f>
        <v>500</v>
      </c>
      <c r="AB15" s="23"/>
      <c r="AC15" s="34"/>
      <c r="AD15" s="35"/>
    </row>
    <row r="16" spans="2:30" x14ac:dyDescent="0.2">
      <c r="E16" s="42"/>
      <c r="K16" s="26"/>
      <c r="M16" s="31" t="s">
        <v>64</v>
      </c>
      <c r="N16" s="24">
        <v>7654321</v>
      </c>
      <c r="O16" s="24"/>
      <c r="Q16" s="25"/>
      <c r="AB16" s="23"/>
      <c r="AC16" s="34"/>
      <c r="AD16" s="35"/>
    </row>
    <row r="17" spans="5:30" customFormat="1" x14ac:dyDescent="0.2">
      <c r="E17" s="42"/>
      <c r="H17" s="16"/>
      <c r="I17" s="16"/>
      <c r="K17" s="26"/>
      <c r="L17" s="26"/>
      <c r="M17" s="31" t="s">
        <v>65</v>
      </c>
      <c r="N17" s="24" t="s">
        <v>70</v>
      </c>
      <c r="O17" s="24"/>
      <c r="P17" s="26"/>
      <c r="Q17" s="25"/>
      <c r="R17" s="26"/>
      <c r="S17" s="27" t="s">
        <v>102</v>
      </c>
      <c r="T17" s="28">
        <v>1234567</v>
      </c>
      <c r="U17" s="29" t="s">
        <v>63</v>
      </c>
      <c r="V17" s="30" t="s">
        <v>63</v>
      </c>
      <c r="X17" s="22">
        <v>3010</v>
      </c>
      <c r="Z17" s="22">
        <f>IF(X17&gt;3000,0,3000-X17)</f>
        <v>0</v>
      </c>
      <c r="AB17" s="33">
        <f>SUM(Z15:Z19)</f>
        <v>1500</v>
      </c>
      <c r="AC17" s="34"/>
      <c r="AD17" s="35"/>
    </row>
    <row r="18" spans="5:30" customFormat="1" x14ac:dyDescent="0.2">
      <c r="E18" s="42"/>
      <c r="H18" s="16"/>
      <c r="I18" s="16"/>
      <c r="M18" s="31" t="s">
        <v>67</v>
      </c>
      <c r="N18" s="24" t="s">
        <v>70</v>
      </c>
      <c r="O18" s="24"/>
      <c r="P18" s="18"/>
      <c r="Q18" s="25"/>
      <c r="T18" s="16"/>
      <c r="V18" s="16"/>
      <c r="X18" s="22"/>
      <c r="Z18" s="22"/>
      <c r="AB18" s="31"/>
      <c r="AD18" s="32"/>
    </row>
    <row r="19" spans="5:30" customFormat="1" x14ac:dyDescent="0.2">
      <c r="E19" s="42"/>
      <c r="H19" s="16"/>
      <c r="I19" s="16"/>
      <c r="M19" s="31"/>
      <c r="N19" s="24"/>
      <c r="O19" s="24"/>
      <c r="P19" s="18"/>
      <c r="Q19" s="25"/>
      <c r="R19" s="26"/>
      <c r="S19" s="27" t="s">
        <v>102</v>
      </c>
      <c r="T19" s="28">
        <v>1234567</v>
      </c>
      <c r="U19" s="29" t="s">
        <v>63</v>
      </c>
      <c r="V19" s="30" t="s">
        <v>63</v>
      </c>
      <c r="X19" s="22">
        <v>2000</v>
      </c>
      <c r="Z19" s="22">
        <f>IF(X19&gt;3000,0,3000-X19)</f>
        <v>1000</v>
      </c>
      <c r="AB19" s="31"/>
      <c r="AD19" s="32"/>
    </row>
    <row r="20" spans="5:30" customFormat="1" x14ac:dyDescent="0.2">
      <c r="E20" s="42"/>
      <c r="H20" s="16"/>
      <c r="I20" s="16"/>
      <c r="N20" s="16"/>
      <c r="O20" s="16"/>
      <c r="P20" s="18"/>
      <c r="Q20" s="18"/>
      <c r="T20" s="16"/>
      <c r="V20" s="16"/>
      <c r="X20" s="22"/>
      <c r="Z20" s="22"/>
    </row>
    <row r="21" spans="5:30" customFormat="1" x14ac:dyDescent="0.2">
      <c r="E21" s="42"/>
      <c r="H21" s="16"/>
      <c r="I21" s="16"/>
      <c r="N21" s="16"/>
      <c r="O21" s="16"/>
      <c r="P21" s="18"/>
      <c r="Q21" s="18"/>
      <c r="T21" s="16"/>
      <c r="V21" s="16"/>
      <c r="X21" s="22"/>
      <c r="Z21" s="22"/>
    </row>
    <row r="22" spans="5:30" customFormat="1" x14ac:dyDescent="0.2">
      <c r="E22" s="42"/>
      <c r="H22" s="16"/>
      <c r="I22" s="16"/>
      <c r="M22" s="23" t="s">
        <v>86</v>
      </c>
      <c r="N22" s="24"/>
      <c r="O22" s="24"/>
      <c r="P22" s="18"/>
      <c r="Q22" s="25"/>
      <c r="R22" s="26"/>
      <c r="S22" s="27" t="s">
        <v>102</v>
      </c>
      <c r="T22" s="28">
        <v>1234567</v>
      </c>
      <c r="U22" s="29" t="s">
        <v>63</v>
      </c>
      <c r="V22" s="30" t="s">
        <v>63</v>
      </c>
      <c r="X22" s="22">
        <v>2500</v>
      </c>
      <c r="Z22" s="22">
        <f>IF(X22&gt;3000,0,3000-X22)</f>
        <v>500</v>
      </c>
      <c r="AB22" s="31"/>
      <c r="AD22" s="32"/>
    </row>
    <row r="23" spans="5:30" customFormat="1" x14ac:dyDescent="0.2">
      <c r="E23" s="42"/>
      <c r="H23" s="16"/>
      <c r="I23" s="16"/>
      <c r="M23" s="31" t="s">
        <v>64</v>
      </c>
      <c r="N23" s="24">
        <v>7654321</v>
      </c>
      <c r="O23" s="24"/>
      <c r="P23" s="18"/>
      <c r="Q23" s="25"/>
      <c r="T23" s="16"/>
      <c r="V23" s="16"/>
      <c r="X23" s="22"/>
      <c r="Z23" s="22"/>
      <c r="AB23" s="31"/>
      <c r="AD23" s="32"/>
    </row>
    <row r="24" spans="5:30" customFormat="1" x14ac:dyDescent="0.2">
      <c r="E24" s="42"/>
      <c r="H24" s="16"/>
      <c r="I24" s="16"/>
      <c r="K24" s="26"/>
      <c r="L24" s="26"/>
      <c r="M24" s="31" t="s">
        <v>65</v>
      </c>
      <c r="N24" s="24" t="s">
        <v>70</v>
      </c>
      <c r="O24" s="24"/>
      <c r="P24" s="26"/>
      <c r="Q24" s="25"/>
      <c r="R24" s="26"/>
      <c r="S24" s="27" t="s">
        <v>102</v>
      </c>
      <c r="T24" s="28">
        <v>1234567</v>
      </c>
      <c r="U24" s="29" t="s">
        <v>63</v>
      </c>
      <c r="V24" s="30" t="s">
        <v>63</v>
      </c>
      <c r="X24" s="22">
        <v>3010</v>
      </c>
      <c r="Z24" s="22">
        <f>IF(X24&gt;3000,0,3000-X24)</f>
        <v>0</v>
      </c>
      <c r="AB24" s="33">
        <f>SUM(Z22:Z26)</f>
        <v>1500</v>
      </c>
      <c r="AC24" s="34"/>
      <c r="AD24" s="35"/>
    </row>
    <row r="25" spans="5:30" customFormat="1" x14ac:dyDescent="0.2">
      <c r="E25" s="42"/>
      <c r="H25" s="16"/>
      <c r="I25" s="16"/>
      <c r="K25" s="26"/>
      <c r="M25" s="31" t="s">
        <v>67</v>
      </c>
      <c r="N25" s="24" t="s">
        <v>70</v>
      </c>
      <c r="O25" s="24"/>
      <c r="P25" s="18"/>
      <c r="Q25" s="25"/>
      <c r="T25" s="16"/>
      <c r="V25" s="16"/>
      <c r="X25" s="22"/>
      <c r="Z25" s="22"/>
      <c r="AB25" s="23"/>
      <c r="AC25" s="34"/>
      <c r="AD25" s="35"/>
    </row>
    <row r="26" spans="5:30" customFormat="1" x14ac:dyDescent="0.2">
      <c r="E26" s="42"/>
      <c r="H26" s="16"/>
      <c r="I26" s="16"/>
      <c r="K26" s="26"/>
      <c r="M26" s="31"/>
      <c r="N26" s="24"/>
      <c r="O26" s="24"/>
      <c r="P26" s="18"/>
      <c r="Q26" s="25"/>
      <c r="R26" s="26"/>
      <c r="S26" s="27" t="s">
        <v>102</v>
      </c>
      <c r="T26" s="28">
        <v>1234567</v>
      </c>
      <c r="U26" s="29" t="s">
        <v>63</v>
      </c>
      <c r="V26" s="30" t="s">
        <v>63</v>
      </c>
      <c r="X26" s="22">
        <v>2000</v>
      </c>
      <c r="Z26" s="22">
        <f>IF(X26&gt;3000,0,3000-X26)</f>
        <v>1000</v>
      </c>
      <c r="AB26" s="23"/>
      <c r="AC26" s="34"/>
      <c r="AD26" s="35"/>
    </row>
    <row r="27" spans="5:30" customFormat="1" x14ac:dyDescent="0.2">
      <c r="E27" s="42"/>
      <c r="H27" s="16"/>
      <c r="I27" s="16"/>
      <c r="K27" s="26"/>
      <c r="N27" s="16"/>
      <c r="O27" s="16"/>
      <c r="P27" s="18"/>
      <c r="Q27" s="18"/>
      <c r="T27" s="16"/>
      <c r="V27" s="16"/>
      <c r="X27" s="22"/>
      <c r="Z27" s="22"/>
      <c r="AB27" s="34"/>
      <c r="AC27" s="34"/>
      <c r="AD27" s="35"/>
    </row>
    <row r="28" spans="5:30" customFormat="1" x14ac:dyDescent="0.2">
      <c r="E28" s="42"/>
      <c r="G28" s="36" t="s">
        <v>79</v>
      </c>
      <c r="H28" s="37"/>
      <c r="I28" s="38"/>
      <c r="K28" s="26"/>
      <c r="M28" s="23" t="s">
        <v>87</v>
      </c>
      <c r="N28" s="24"/>
      <c r="O28" s="24"/>
      <c r="P28" s="18"/>
      <c r="Q28" s="25"/>
      <c r="R28" s="26"/>
      <c r="S28" s="27" t="s">
        <v>102</v>
      </c>
      <c r="T28" s="28">
        <v>1234567</v>
      </c>
      <c r="U28" s="29" t="s">
        <v>63</v>
      </c>
      <c r="V28" s="30" t="s">
        <v>63</v>
      </c>
      <c r="X28" s="22">
        <v>2500</v>
      </c>
      <c r="Z28" s="22">
        <f>IF(X28&gt;3000,0,3000-X28)</f>
        <v>500</v>
      </c>
      <c r="AB28" s="23"/>
      <c r="AC28" s="34"/>
      <c r="AD28" s="35"/>
    </row>
    <row r="29" spans="5:30" customFormat="1" x14ac:dyDescent="0.2">
      <c r="E29" s="42"/>
      <c r="G29" s="39" t="s">
        <v>64</v>
      </c>
      <c r="H29" s="40">
        <v>1234567</v>
      </c>
      <c r="I29" s="41"/>
      <c r="K29" s="26"/>
      <c r="M29" s="31" t="s">
        <v>64</v>
      </c>
      <c r="N29" s="24">
        <v>7654321</v>
      </c>
      <c r="O29" s="24"/>
      <c r="P29" s="18"/>
      <c r="Q29" s="25"/>
      <c r="T29" s="16"/>
      <c r="V29" s="16"/>
      <c r="X29" s="22"/>
      <c r="Z29" s="22"/>
      <c r="AB29" s="23"/>
      <c r="AC29" s="34"/>
      <c r="AD29" s="35"/>
    </row>
    <row r="30" spans="5:30" customFormat="1" x14ac:dyDescent="0.2">
      <c r="E30" s="42" t="s">
        <v>71</v>
      </c>
      <c r="F30" s="26"/>
      <c r="G30" s="39" t="s">
        <v>65</v>
      </c>
      <c r="H30" s="40" t="s">
        <v>72</v>
      </c>
      <c r="I30" s="41"/>
      <c r="J30" s="26"/>
      <c r="K30" s="26"/>
      <c r="L30" s="26"/>
      <c r="M30" s="31" t="s">
        <v>65</v>
      </c>
      <c r="N30" s="24" t="s">
        <v>70</v>
      </c>
      <c r="O30" s="24"/>
      <c r="P30" s="26"/>
      <c r="Q30" s="25"/>
      <c r="R30" s="26"/>
      <c r="S30" s="27" t="s">
        <v>102</v>
      </c>
      <c r="T30" s="28">
        <v>1234567</v>
      </c>
      <c r="U30" s="29" t="s">
        <v>63</v>
      </c>
      <c r="V30" s="30" t="s">
        <v>63</v>
      </c>
      <c r="X30" s="22">
        <v>3010</v>
      </c>
      <c r="Z30" s="22">
        <f>IF(X30&gt;3000,0,3000-X30)</f>
        <v>0</v>
      </c>
      <c r="AB30" s="33">
        <f>SUM(Z28:Z32)</f>
        <v>1500</v>
      </c>
      <c r="AC30" s="34"/>
      <c r="AD30" s="43">
        <f>AB24+AB30+AB36</f>
        <v>4500</v>
      </c>
    </row>
    <row r="31" spans="5:30" customFormat="1" x14ac:dyDescent="0.2">
      <c r="E31" s="42"/>
      <c r="G31" s="39" t="s">
        <v>69</v>
      </c>
      <c r="H31" s="40" t="s">
        <v>72</v>
      </c>
      <c r="I31" s="41"/>
      <c r="K31" s="26"/>
      <c r="M31" s="31" t="s">
        <v>67</v>
      </c>
      <c r="N31" s="24" t="s">
        <v>70</v>
      </c>
      <c r="O31" s="24"/>
      <c r="P31" s="18"/>
      <c r="Q31" s="25"/>
      <c r="T31" s="16"/>
      <c r="V31" s="16"/>
      <c r="X31" s="22"/>
      <c r="Z31" s="22"/>
      <c r="AB31" s="23"/>
      <c r="AC31" s="34"/>
      <c r="AD31" s="35"/>
    </row>
    <row r="32" spans="5:30" customFormat="1" x14ac:dyDescent="0.2">
      <c r="E32" s="42"/>
      <c r="G32" s="44"/>
      <c r="H32" s="45"/>
      <c r="I32" s="46"/>
      <c r="K32" s="26"/>
      <c r="M32" s="31"/>
      <c r="N32" s="24"/>
      <c r="O32" s="24"/>
      <c r="P32" s="18"/>
      <c r="Q32" s="25"/>
      <c r="R32" s="26"/>
      <c r="S32" s="27" t="s">
        <v>102</v>
      </c>
      <c r="T32" s="28">
        <v>1234567</v>
      </c>
      <c r="U32" s="29" t="s">
        <v>63</v>
      </c>
      <c r="V32" s="30" t="s">
        <v>63</v>
      </c>
      <c r="X32" s="22">
        <v>2000</v>
      </c>
      <c r="Z32" s="22">
        <f>IF(X32&gt;3000,0,3000-X32)</f>
        <v>1000</v>
      </c>
      <c r="AB32" s="23"/>
      <c r="AC32" s="34"/>
      <c r="AD32" s="35"/>
    </row>
    <row r="33" spans="5:30" customFormat="1" x14ac:dyDescent="0.2">
      <c r="E33" s="42"/>
      <c r="H33" s="16"/>
      <c r="I33" s="16"/>
      <c r="K33" s="26"/>
      <c r="N33" s="16"/>
      <c r="O33" s="16"/>
      <c r="P33" s="18"/>
      <c r="Q33" s="18"/>
      <c r="T33" s="16"/>
      <c r="V33" s="16"/>
      <c r="X33" s="22"/>
      <c r="Z33" s="22"/>
      <c r="AB33" s="34"/>
      <c r="AC33" s="34"/>
      <c r="AD33" s="35"/>
    </row>
    <row r="34" spans="5:30" customFormat="1" x14ac:dyDescent="0.2">
      <c r="E34" s="42"/>
      <c r="H34" s="16"/>
      <c r="I34" s="16"/>
      <c r="K34" s="26"/>
      <c r="M34" s="23" t="s">
        <v>88</v>
      </c>
      <c r="N34" s="24"/>
      <c r="O34" s="24"/>
      <c r="P34" s="18"/>
      <c r="Q34" s="25"/>
      <c r="R34" s="26"/>
      <c r="S34" s="27" t="s">
        <v>102</v>
      </c>
      <c r="T34" s="28">
        <v>1234567</v>
      </c>
      <c r="U34" s="29" t="s">
        <v>63</v>
      </c>
      <c r="V34" s="30" t="s">
        <v>63</v>
      </c>
      <c r="X34" s="22">
        <v>2500</v>
      </c>
      <c r="Z34" s="22">
        <f>IF(X34&gt;3000,0,3000-X34)</f>
        <v>500</v>
      </c>
      <c r="AB34" s="23"/>
      <c r="AC34" s="34"/>
      <c r="AD34" s="35"/>
    </row>
    <row r="35" spans="5:30" customFormat="1" x14ac:dyDescent="0.2">
      <c r="E35" s="42"/>
      <c r="H35" s="16"/>
      <c r="I35" s="16"/>
      <c r="K35" s="26"/>
      <c r="M35" s="31" t="s">
        <v>64</v>
      </c>
      <c r="N35" s="24">
        <v>7654321</v>
      </c>
      <c r="O35" s="24"/>
      <c r="P35" s="18"/>
      <c r="Q35" s="25"/>
      <c r="T35" s="16"/>
      <c r="V35" s="16"/>
      <c r="X35" s="22"/>
      <c r="Z35" s="22"/>
      <c r="AB35" s="23"/>
      <c r="AC35" s="34"/>
      <c r="AD35" s="35"/>
    </row>
    <row r="36" spans="5:30" customFormat="1" x14ac:dyDescent="0.2">
      <c r="E36" s="42"/>
      <c r="H36" s="16"/>
      <c r="I36" s="16"/>
      <c r="K36" s="26"/>
      <c r="L36" s="26"/>
      <c r="M36" s="31" t="s">
        <v>65</v>
      </c>
      <c r="N36" s="24" t="s">
        <v>70</v>
      </c>
      <c r="O36" s="24"/>
      <c r="P36" s="26"/>
      <c r="Q36" s="25"/>
      <c r="R36" s="26"/>
      <c r="S36" s="27" t="s">
        <v>102</v>
      </c>
      <c r="T36" s="28">
        <v>1234567</v>
      </c>
      <c r="U36" s="29" t="s">
        <v>63</v>
      </c>
      <c r="V36" s="30" t="s">
        <v>63</v>
      </c>
      <c r="X36" s="22">
        <v>3010</v>
      </c>
      <c r="Z36" s="22">
        <f>IF(X36&gt;3000,0,3000-X36)</f>
        <v>0</v>
      </c>
      <c r="AB36" s="33">
        <f>SUM(Z34:Z38)</f>
        <v>1500</v>
      </c>
      <c r="AC36" s="34"/>
      <c r="AD36" s="35"/>
    </row>
    <row r="37" spans="5:30" customFormat="1" x14ac:dyDescent="0.2">
      <c r="E37" s="42"/>
      <c r="H37" s="16"/>
      <c r="I37" s="16"/>
      <c r="M37" s="31" t="s">
        <v>67</v>
      </c>
      <c r="N37" s="24" t="s">
        <v>70</v>
      </c>
      <c r="O37" s="24"/>
      <c r="P37" s="18"/>
      <c r="Q37" s="25"/>
      <c r="T37" s="16"/>
      <c r="V37" s="16"/>
      <c r="X37" s="22"/>
      <c r="Z37" s="22"/>
      <c r="AB37" s="31"/>
      <c r="AD37" s="32"/>
    </row>
    <row r="38" spans="5:30" customFormat="1" x14ac:dyDescent="0.2">
      <c r="E38" s="42"/>
      <c r="H38" s="16"/>
      <c r="I38" s="16"/>
      <c r="M38" s="31"/>
      <c r="N38" s="24"/>
      <c r="O38" s="24"/>
      <c r="P38" s="18"/>
      <c r="Q38" s="25"/>
      <c r="R38" s="26"/>
      <c r="S38" s="27" t="s">
        <v>102</v>
      </c>
      <c r="T38" s="28">
        <v>1234567</v>
      </c>
      <c r="U38" s="29" t="s">
        <v>63</v>
      </c>
      <c r="V38" s="30" t="s">
        <v>63</v>
      </c>
      <c r="X38" s="22">
        <v>2000</v>
      </c>
      <c r="Z38" s="22">
        <f>IF(X38&gt;3000,0,3000-X38)</f>
        <v>1000</v>
      </c>
      <c r="AB38" s="31"/>
      <c r="AD38" s="32"/>
    </row>
    <row r="39" spans="5:30" customFormat="1" x14ac:dyDescent="0.2">
      <c r="E39" s="42"/>
      <c r="H39" s="16"/>
      <c r="I39" s="16"/>
      <c r="N39" s="16"/>
      <c r="O39" s="16"/>
      <c r="P39" s="18"/>
      <c r="Q39" s="18"/>
      <c r="T39" s="16"/>
      <c r="V39" s="16"/>
      <c r="X39" s="22"/>
      <c r="Z39" s="22"/>
    </row>
    <row r="40" spans="5:30" customFormat="1" x14ac:dyDescent="0.2">
      <c r="E40" s="42"/>
      <c r="H40" s="16"/>
      <c r="I40" s="16"/>
      <c r="N40" s="16"/>
      <c r="O40" s="16"/>
      <c r="P40" s="18"/>
      <c r="Q40" s="18"/>
      <c r="T40" s="16"/>
      <c r="V40" s="16"/>
      <c r="X40" s="22"/>
      <c r="Z40" s="22"/>
    </row>
    <row r="41" spans="5:30" customFormat="1" x14ac:dyDescent="0.2">
      <c r="E41" s="42"/>
      <c r="H41" s="16"/>
      <c r="I41" s="16"/>
      <c r="M41" s="23" t="s">
        <v>89</v>
      </c>
      <c r="N41" s="24"/>
      <c r="O41" s="24"/>
      <c r="P41" s="18"/>
      <c r="Q41" s="25"/>
      <c r="R41" s="26"/>
      <c r="S41" s="27" t="s">
        <v>102</v>
      </c>
      <c r="T41" s="28">
        <v>1234567</v>
      </c>
      <c r="U41" s="29" t="s">
        <v>63</v>
      </c>
      <c r="V41" s="30" t="s">
        <v>63</v>
      </c>
      <c r="X41" s="22">
        <v>2500</v>
      </c>
      <c r="Z41" s="22">
        <f>IF(X41&gt;3000,0,3000-X41)</f>
        <v>500</v>
      </c>
      <c r="AB41" s="31"/>
      <c r="AD41" s="32"/>
    </row>
    <row r="42" spans="5:30" customFormat="1" x14ac:dyDescent="0.2">
      <c r="E42" s="42"/>
      <c r="H42" s="16"/>
      <c r="I42" s="16"/>
      <c r="M42" s="31" t="s">
        <v>64</v>
      </c>
      <c r="N42" s="24">
        <v>7654321</v>
      </c>
      <c r="O42" s="24"/>
      <c r="P42" s="18"/>
      <c r="Q42" s="25"/>
      <c r="T42" s="16"/>
      <c r="V42" s="16"/>
      <c r="X42" s="22"/>
      <c r="Z42" s="22"/>
      <c r="AB42" s="31"/>
      <c r="AD42" s="32"/>
    </row>
    <row r="43" spans="5:30" customFormat="1" x14ac:dyDescent="0.2">
      <c r="E43" s="42"/>
      <c r="H43" s="16"/>
      <c r="I43" s="16"/>
      <c r="K43" s="26"/>
      <c r="L43" s="26"/>
      <c r="M43" s="31" t="s">
        <v>65</v>
      </c>
      <c r="N43" s="24" t="s">
        <v>70</v>
      </c>
      <c r="O43" s="24"/>
      <c r="P43" s="26"/>
      <c r="Q43" s="25"/>
      <c r="R43" s="26"/>
      <c r="S43" s="27" t="s">
        <v>102</v>
      </c>
      <c r="T43" s="28">
        <v>1234567</v>
      </c>
      <c r="U43" s="29" t="s">
        <v>63</v>
      </c>
      <c r="V43" s="30" t="s">
        <v>63</v>
      </c>
      <c r="X43" s="22">
        <v>3010</v>
      </c>
      <c r="Z43" s="22">
        <f>IF(X43&gt;3000,0,3000-X43)</f>
        <v>0</v>
      </c>
      <c r="AB43" s="33">
        <f>SUM(Z41:Z45)</f>
        <v>1500</v>
      </c>
      <c r="AC43" s="34"/>
      <c r="AD43" s="35"/>
    </row>
    <row r="44" spans="5:30" customFormat="1" x14ac:dyDescent="0.2">
      <c r="E44" s="42"/>
      <c r="H44" s="16"/>
      <c r="I44" s="16"/>
      <c r="K44" s="26"/>
      <c r="M44" s="31" t="s">
        <v>67</v>
      </c>
      <c r="N44" s="24" t="s">
        <v>70</v>
      </c>
      <c r="O44" s="24"/>
      <c r="P44" s="18"/>
      <c r="Q44" s="25"/>
      <c r="T44" s="16"/>
      <c r="V44" s="16"/>
      <c r="X44" s="22"/>
      <c r="Z44" s="22"/>
      <c r="AB44" s="23"/>
      <c r="AC44" s="34"/>
      <c r="AD44" s="35"/>
    </row>
    <row r="45" spans="5:30" customFormat="1" x14ac:dyDescent="0.2">
      <c r="E45" s="42"/>
      <c r="H45" s="16"/>
      <c r="I45" s="16"/>
      <c r="K45" s="26"/>
      <c r="M45" s="31"/>
      <c r="N45" s="24"/>
      <c r="O45" s="24"/>
      <c r="P45" s="18"/>
      <c r="Q45" s="25"/>
      <c r="R45" s="26"/>
      <c r="S45" s="27" t="s">
        <v>102</v>
      </c>
      <c r="T45" s="28">
        <v>1234567</v>
      </c>
      <c r="U45" s="29" t="s">
        <v>63</v>
      </c>
      <c r="V45" s="30" t="s">
        <v>63</v>
      </c>
      <c r="X45" s="22">
        <v>2000</v>
      </c>
      <c r="Z45" s="22">
        <f>IF(X45&gt;3000,0,3000-X45)</f>
        <v>1000</v>
      </c>
      <c r="AB45" s="23"/>
      <c r="AC45" s="34"/>
      <c r="AD45" s="35"/>
    </row>
    <row r="46" spans="5:30" customFormat="1" x14ac:dyDescent="0.2">
      <c r="E46" s="42"/>
      <c r="H46" s="16"/>
      <c r="I46" s="16"/>
      <c r="K46" s="26"/>
      <c r="N46" s="16"/>
      <c r="O46" s="16"/>
      <c r="P46" s="18"/>
      <c r="Q46" s="18"/>
      <c r="T46" s="16"/>
      <c r="V46" s="16"/>
      <c r="X46" s="22"/>
      <c r="Z46" s="22"/>
      <c r="AB46" s="34"/>
      <c r="AC46" s="34"/>
      <c r="AD46" s="35"/>
    </row>
    <row r="47" spans="5:30" customFormat="1" x14ac:dyDescent="0.2">
      <c r="E47" s="42"/>
      <c r="G47" s="36" t="s">
        <v>80</v>
      </c>
      <c r="H47" s="37"/>
      <c r="I47" s="38"/>
      <c r="K47" s="26"/>
      <c r="M47" s="23" t="s">
        <v>90</v>
      </c>
      <c r="N47" s="24"/>
      <c r="O47" s="24"/>
      <c r="P47" s="18"/>
      <c r="Q47" s="25"/>
      <c r="R47" s="26"/>
      <c r="S47" s="27" t="s">
        <v>102</v>
      </c>
      <c r="T47" s="28">
        <v>1234567</v>
      </c>
      <c r="U47" s="29" t="s">
        <v>63</v>
      </c>
      <c r="V47" s="30" t="s">
        <v>63</v>
      </c>
      <c r="X47" s="22">
        <v>2500</v>
      </c>
      <c r="Z47" s="22">
        <f>IF(X47&gt;3000,0,3000-X47)</f>
        <v>500</v>
      </c>
      <c r="AB47" s="23"/>
      <c r="AC47" s="34"/>
      <c r="AD47" s="35"/>
    </row>
    <row r="48" spans="5:30" customFormat="1" x14ac:dyDescent="0.2">
      <c r="E48" s="42"/>
      <c r="G48" s="39" t="s">
        <v>64</v>
      </c>
      <c r="H48" s="40">
        <v>1234567</v>
      </c>
      <c r="I48" s="41"/>
      <c r="K48" s="26"/>
      <c r="M48" s="31" t="s">
        <v>64</v>
      </c>
      <c r="N48" s="24">
        <v>7654321</v>
      </c>
      <c r="O48" s="24"/>
      <c r="P48" s="18"/>
      <c r="Q48" s="25"/>
      <c r="T48" s="16"/>
      <c r="V48" s="16"/>
      <c r="X48" s="22"/>
      <c r="Z48" s="22"/>
      <c r="AB48" s="23"/>
      <c r="AC48" s="34"/>
      <c r="AD48" s="35"/>
    </row>
    <row r="49" spans="2:30" x14ac:dyDescent="0.2">
      <c r="E49" s="42" t="s">
        <v>73</v>
      </c>
      <c r="F49" s="26"/>
      <c r="G49" s="39" t="s">
        <v>65</v>
      </c>
      <c r="H49" s="40" t="s">
        <v>72</v>
      </c>
      <c r="I49" s="41"/>
      <c r="J49" s="26"/>
      <c r="K49" s="26"/>
      <c r="L49" s="26"/>
      <c r="M49" s="31" t="s">
        <v>65</v>
      </c>
      <c r="N49" s="24" t="s">
        <v>70</v>
      </c>
      <c r="O49" s="24"/>
      <c r="P49" s="26"/>
      <c r="Q49" s="25"/>
      <c r="R49" s="26"/>
      <c r="S49" s="27" t="s">
        <v>102</v>
      </c>
      <c r="T49" s="28">
        <v>1234567</v>
      </c>
      <c r="U49" s="29" t="s">
        <v>63</v>
      </c>
      <c r="V49" s="30" t="s">
        <v>63</v>
      </c>
      <c r="X49" s="22">
        <v>3010</v>
      </c>
      <c r="Z49" s="22">
        <f>IF(X49&gt;3000,0,3000-X49)</f>
        <v>0</v>
      </c>
      <c r="AB49" s="33">
        <f>SUM(Z47:Z51)</f>
        <v>1500</v>
      </c>
      <c r="AC49" s="34"/>
      <c r="AD49" s="43">
        <f>AB43+AB49+AB55</f>
        <v>4500</v>
      </c>
    </row>
    <row r="50" spans="2:30" x14ac:dyDescent="0.2">
      <c r="E50" s="42"/>
      <c r="G50" s="39" t="s">
        <v>69</v>
      </c>
      <c r="H50" s="40" t="s">
        <v>72</v>
      </c>
      <c r="I50" s="41"/>
      <c r="K50" s="26"/>
      <c r="M50" s="31" t="s">
        <v>67</v>
      </c>
      <c r="N50" s="24" t="s">
        <v>70</v>
      </c>
      <c r="O50" s="24"/>
      <c r="Q50" s="25"/>
      <c r="AB50" s="23"/>
      <c r="AC50" s="34"/>
      <c r="AD50" s="35"/>
    </row>
    <row r="51" spans="2:30" x14ac:dyDescent="0.2">
      <c r="E51" s="42"/>
      <c r="G51" s="44"/>
      <c r="H51" s="45"/>
      <c r="I51" s="46"/>
      <c r="K51" s="26"/>
      <c r="M51" s="31"/>
      <c r="N51" s="24"/>
      <c r="O51" s="24"/>
      <c r="Q51" s="25"/>
      <c r="R51" s="26"/>
      <c r="S51" s="27" t="s">
        <v>102</v>
      </c>
      <c r="T51" s="28">
        <v>1234567</v>
      </c>
      <c r="U51" s="29" t="s">
        <v>63</v>
      </c>
      <c r="V51" s="30" t="s">
        <v>63</v>
      </c>
      <c r="X51" s="22">
        <v>2000</v>
      </c>
      <c r="Z51" s="22">
        <f>IF(X51&gt;3000,0,3000-X51)</f>
        <v>1000</v>
      </c>
      <c r="AB51" s="23"/>
      <c r="AC51" s="34"/>
      <c r="AD51" s="35"/>
    </row>
    <row r="52" spans="2:30" x14ac:dyDescent="0.2">
      <c r="E52" s="42"/>
      <c r="K52" s="26"/>
      <c r="AB52" s="34"/>
      <c r="AC52" s="34"/>
      <c r="AD52" s="35"/>
    </row>
    <row r="53" spans="2:30" x14ac:dyDescent="0.2">
      <c r="E53" s="42"/>
      <c r="K53" s="26"/>
      <c r="M53" s="23" t="s">
        <v>91</v>
      </c>
      <c r="N53" s="24"/>
      <c r="O53" s="24"/>
      <c r="Q53" s="25"/>
      <c r="R53" s="26"/>
      <c r="S53" s="27" t="s">
        <v>102</v>
      </c>
      <c r="T53" s="28">
        <v>1234567</v>
      </c>
      <c r="U53" s="29" t="s">
        <v>63</v>
      </c>
      <c r="V53" s="30" t="s">
        <v>63</v>
      </c>
      <c r="X53" s="22">
        <v>2500</v>
      </c>
      <c r="Z53" s="22">
        <f>IF(X53&gt;3000,0,3000-X53)</f>
        <v>500</v>
      </c>
      <c r="AB53" s="23"/>
      <c r="AC53" s="34"/>
      <c r="AD53" s="35"/>
    </row>
    <row r="54" spans="2:30" x14ac:dyDescent="0.2">
      <c r="E54" s="42"/>
      <c r="K54" s="26"/>
      <c r="M54" s="31" t="s">
        <v>64</v>
      </c>
      <c r="N54" s="24">
        <v>7654321</v>
      </c>
      <c r="O54" s="24"/>
      <c r="Q54" s="25"/>
      <c r="AB54" s="23"/>
      <c r="AC54" s="34"/>
      <c r="AD54" s="35"/>
    </row>
    <row r="55" spans="2:30" x14ac:dyDescent="0.2">
      <c r="B55" s="47" t="s">
        <v>103</v>
      </c>
      <c r="C55" s="48"/>
      <c r="D55" s="18"/>
      <c r="E55" s="42"/>
      <c r="K55" s="26"/>
      <c r="L55" s="26"/>
      <c r="M55" s="31" t="s">
        <v>65</v>
      </c>
      <c r="N55" s="24" t="s">
        <v>70</v>
      </c>
      <c r="O55" s="24"/>
      <c r="P55" s="26"/>
      <c r="Q55" s="25"/>
      <c r="R55" s="26"/>
      <c r="S55" s="27" t="s">
        <v>102</v>
      </c>
      <c r="T55" s="28">
        <v>1234567</v>
      </c>
      <c r="U55" s="29" t="s">
        <v>63</v>
      </c>
      <c r="V55" s="30" t="s">
        <v>63</v>
      </c>
      <c r="X55" s="22">
        <v>3010</v>
      </c>
      <c r="Z55" s="22">
        <f>IF(X55&gt;3000,0,3000-X55)</f>
        <v>0</v>
      </c>
      <c r="AB55" s="33">
        <f>SUM(Z53:Z57)</f>
        <v>1500</v>
      </c>
      <c r="AC55" s="34"/>
      <c r="AD55" s="35"/>
    </row>
    <row r="56" spans="2:30" x14ac:dyDescent="0.2">
      <c r="B56" s="49" t="s">
        <v>64</v>
      </c>
      <c r="C56" s="50">
        <v>2345678</v>
      </c>
      <c r="D56" s="18"/>
      <c r="E56" s="42"/>
      <c r="M56" s="31" t="s">
        <v>67</v>
      </c>
      <c r="N56" s="24" t="s">
        <v>70</v>
      </c>
      <c r="O56" s="24"/>
      <c r="Q56" s="25"/>
      <c r="AB56" s="31"/>
      <c r="AD56" s="32"/>
    </row>
    <row r="57" spans="2:30" x14ac:dyDescent="0.2">
      <c r="B57" s="49" t="s">
        <v>74</v>
      </c>
      <c r="C57" s="50" t="s">
        <v>104</v>
      </c>
      <c r="D57" s="25"/>
      <c r="E57" s="42"/>
      <c r="M57" s="31"/>
      <c r="N57" s="24"/>
      <c r="O57" s="24"/>
      <c r="Q57" s="25"/>
      <c r="R57" s="26"/>
      <c r="S57" s="27" t="s">
        <v>102</v>
      </c>
      <c r="T57" s="28">
        <v>1234567</v>
      </c>
      <c r="U57" s="29" t="s">
        <v>63</v>
      </c>
      <c r="V57" s="30" t="s">
        <v>63</v>
      </c>
      <c r="X57" s="22">
        <v>2000</v>
      </c>
      <c r="Z57" s="22">
        <f>IF(X57&gt;3000,0,3000-X57)</f>
        <v>1000</v>
      </c>
      <c r="AB57" s="31"/>
      <c r="AD57" s="32"/>
    </row>
    <row r="58" spans="2:30" x14ac:dyDescent="0.2">
      <c r="B58" s="49" t="s">
        <v>69</v>
      </c>
      <c r="C58" s="50" t="s">
        <v>104</v>
      </c>
      <c r="D58" s="18"/>
      <c r="E58" s="42"/>
      <c r="H58" s="18"/>
      <c r="I58" s="18"/>
      <c r="N58" s="18"/>
      <c r="O58" s="18"/>
    </row>
    <row r="59" spans="2:30" x14ac:dyDescent="0.2">
      <c r="B59" s="51"/>
      <c r="C59" s="52"/>
      <c r="D59" s="18"/>
      <c r="E59" s="42"/>
      <c r="H59" s="18"/>
      <c r="I59" s="18"/>
      <c r="N59" s="18"/>
      <c r="O59" s="18"/>
    </row>
    <row r="60" spans="2:30" x14ac:dyDescent="0.2">
      <c r="E60" s="42"/>
      <c r="M60" s="23" t="s">
        <v>93</v>
      </c>
      <c r="N60" s="24"/>
      <c r="O60" s="24"/>
      <c r="Q60" s="25"/>
      <c r="R60" s="26"/>
      <c r="S60" s="27" t="s">
        <v>102</v>
      </c>
      <c r="T60" s="28">
        <v>1234567</v>
      </c>
      <c r="U60" s="29" t="s">
        <v>63</v>
      </c>
      <c r="V60" s="30" t="s">
        <v>63</v>
      </c>
      <c r="X60" s="22">
        <v>2500</v>
      </c>
      <c r="Z60" s="22">
        <f>IF(X60&gt;3000,0,3000-X60)</f>
        <v>500</v>
      </c>
      <c r="AB60" s="31"/>
      <c r="AD60" s="32"/>
    </row>
    <row r="61" spans="2:30" x14ac:dyDescent="0.2">
      <c r="E61" s="42"/>
      <c r="M61" s="31" t="s">
        <v>64</v>
      </c>
      <c r="N61" s="24">
        <v>7654321</v>
      </c>
      <c r="O61" s="24"/>
      <c r="Q61" s="25"/>
      <c r="AB61" s="31"/>
      <c r="AD61" s="32"/>
    </row>
    <row r="62" spans="2:30" x14ac:dyDescent="0.2">
      <c r="E62" s="42"/>
      <c r="K62" s="26"/>
      <c r="L62" s="26"/>
      <c r="M62" s="31" t="s">
        <v>65</v>
      </c>
      <c r="N62" s="24" t="s">
        <v>70</v>
      </c>
      <c r="O62" s="24"/>
      <c r="P62" s="26"/>
      <c r="Q62" s="25"/>
      <c r="R62" s="26"/>
      <c r="S62" s="27" t="s">
        <v>102</v>
      </c>
      <c r="T62" s="28">
        <v>1234567</v>
      </c>
      <c r="U62" s="29" t="s">
        <v>63</v>
      </c>
      <c r="V62" s="30" t="s">
        <v>63</v>
      </c>
      <c r="X62" s="22">
        <v>3010</v>
      </c>
      <c r="Z62" s="22">
        <f>IF(X62&gt;3000,0,3000-X62)</f>
        <v>0</v>
      </c>
      <c r="AB62" s="33">
        <f>SUM(Z60:Z64)</f>
        <v>1500</v>
      </c>
      <c r="AC62" s="34"/>
      <c r="AD62" s="35"/>
    </row>
    <row r="63" spans="2:30" x14ac:dyDescent="0.2">
      <c r="E63" s="42"/>
      <c r="K63" s="26"/>
      <c r="M63" s="31" t="s">
        <v>67</v>
      </c>
      <c r="N63" s="24" t="s">
        <v>70</v>
      </c>
      <c r="O63" s="24"/>
      <c r="Q63" s="25"/>
      <c r="AB63" s="23"/>
      <c r="AC63" s="34"/>
      <c r="AD63" s="35"/>
    </row>
    <row r="64" spans="2:30" x14ac:dyDescent="0.2">
      <c r="E64" s="42"/>
      <c r="K64" s="26"/>
      <c r="M64" s="31"/>
      <c r="N64" s="24"/>
      <c r="O64" s="24"/>
      <c r="Q64" s="25"/>
      <c r="R64" s="26"/>
      <c r="S64" s="27" t="s">
        <v>102</v>
      </c>
      <c r="T64" s="28">
        <v>1234567</v>
      </c>
      <c r="U64" s="29" t="s">
        <v>63</v>
      </c>
      <c r="V64" s="30" t="s">
        <v>63</v>
      </c>
      <c r="X64" s="22">
        <v>2000</v>
      </c>
      <c r="Z64" s="22">
        <f>IF(X64&gt;3000,0,3000-X64)</f>
        <v>1000</v>
      </c>
      <c r="AB64" s="23"/>
      <c r="AC64" s="34"/>
      <c r="AD64" s="35"/>
    </row>
    <row r="65" spans="5:30" customFormat="1" x14ac:dyDescent="0.2">
      <c r="E65" s="42"/>
      <c r="H65" s="16"/>
      <c r="I65" s="16"/>
      <c r="K65" s="26"/>
      <c r="N65" s="16"/>
      <c r="O65" s="16"/>
      <c r="P65" s="18"/>
      <c r="Q65" s="18"/>
      <c r="T65" s="16"/>
      <c r="V65" s="16"/>
      <c r="X65" s="22"/>
      <c r="Z65" s="22"/>
      <c r="AB65" s="34"/>
      <c r="AC65" s="34"/>
      <c r="AD65" s="35"/>
    </row>
    <row r="66" spans="5:30" customFormat="1" x14ac:dyDescent="0.2">
      <c r="E66" s="42"/>
      <c r="G66" s="36" t="s">
        <v>81</v>
      </c>
      <c r="H66" s="37"/>
      <c r="I66" s="38"/>
      <c r="K66" s="26"/>
      <c r="M66" s="23" t="s">
        <v>94</v>
      </c>
      <c r="N66" s="24"/>
      <c r="O66" s="24"/>
      <c r="P66" s="18"/>
      <c r="Q66" s="25"/>
      <c r="R66" s="26"/>
      <c r="S66" s="27" t="s">
        <v>102</v>
      </c>
      <c r="T66" s="28">
        <v>1234567</v>
      </c>
      <c r="U66" s="29" t="s">
        <v>63</v>
      </c>
      <c r="V66" s="30" t="s">
        <v>63</v>
      </c>
      <c r="X66" s="22">
        <v>2500</v>
      </c>
      <c r="Z66" s="22">
        <f>IF(X66&gt;3000,0,3000-X66)</f>
        <v>500</v>
      </c>
      <c r="AB66" s="23"/>
      <c r="AC66" s="34"/>
      <c r="AD66" s="35"/>
    </row>
    <row r="67" spans="5:30" customFormat="1" x14ac:dyDescent="0.2">
      <c r="E67" s="42"/>
      <c r="G67" s="39" t="s">
        <v>64</v>
      </c>
      <c r="H67" s="40">
        <v>1234567</v>
      </c>
      <c r="I67" s="41"/>
      <c r="K67" s="26"/>
      <c r="M67" s="31" t="s">
        <v>64</v>
      </c>
      <c r="N67" s="24">
        <v>7654321</v>
      </c>
      <c r="O67" s="24"/>
      <c r="P67" s="18"/>
      <c r="Q67" s="25"/>
      <c r="T67" s="16"/>
      <c r="V67" s="16"/>
      <c r="X67" s="22"/>
      <c r="Z67" s="22"/>
      <c r="AB67" s="23"/>
      <c r="AC67" s="34"/>
      <c r="AD67" s="35"/>
    </row>
    <row r="68" spans="5:30" customFormat="1" x14ac:dyDescent="0.2">
      <c r="E68" s="42" t="s">
        <v>75</v>
      </c>
      <c r="F68" s="26"/>
      <c r="G68" s="39" t="s">
        <v>65</v>
      </c>
      <c r="H68" s="40" t="s">
        <v>72</v>
      </c>
      <c r="I68" s="41"/>
      <c r="J68" s="26"/>
      <c r="K68" s="26"/>
      <c r="L68" s="26"/>
      <c r="M68" s="31" t="s">
        <v>65</v>
      </c>
      <c r="N68" s="24" t="s">
        <v>70</v>
      </c>
      <c r="O68" s="24"/>
      <c r="P68" s="26"/>
      <c r="Q68" s="25"/>
      <c r="R68" s="26"/>
      <c r="S68" s="27" t="s">
        <v>102</v>
      </c>
      <c r="T68" s="28">
        <v>1234567</v>
      </c>
      <c r="U68" s="29" t="s">
        <v>63</v>
      </c>
      <c r="V68" s="30" t="s">
        <v>63</v>
      </c>
      <c r="X68" s="22">
        <v>3010</v>
      </c>
      <c r="Z68" s="22">
        <f>IF(X68&gt;3000,0,3000-X68)</f>
        <v>0</v>
      </c>
      <c r="AB68" s="33">
        <f>SUM(Z66:Z70)</f>
        <v>1500</v>
      </c>
      <c r="AC68" s="34"/>
      <c r="AD68" s="43">
        <f>AB62+AB68+AB74</f>
        <v>4500</v>
      </c>
    </row>
    <row r="69" spans="5:30" customFormat="1" x14ac:dyDescent="0.2">
      <c r="E69" s="42"/>
      <c r="G69" s="39" t="s">
        <v>69</v>
      </c>
      <c r="H69" s="40" t="s">
        <v>72</v>
      </c>
      <c r="I69" s="41"/>
      <c r="K69" s="26"/>
      <c r="M69" s="31" t="s">
        <v>67</v>
      </c>
      <c r="N69" s="24" t="s">
        <v>70</v>
      </c>
      <c r="O69" s="24"/>
      <c r="P69" s="18"/>
      <c r="Q69" s="25"/>
      <c r="T69" s="16"/>
      <c r="V69" s="16"/>
      <c r="X69" s="22"/>
      <c r="Z69" s="22"/>
      <c r="AB69" s="23"/>
      <c r="AC69" s="34"/>
      <c r="AD69" s="35"/>
    </row>
    <row r="70" spans="5:30" customFormat="1" x14ac:dyDescent="0.2">
      <c r="E70" s="42"/>
      <c r="G70" s="44"/>
      <c r="H70" s="45"/>
      <c r="I70" s="46"/>
      <c r="K70" s="26"/>
      <c r="M70" s="31"/>
      <c r="N70" s="24"/>
      <c r="O70" s="24"/>
      <c r="P70" s="18"/>
      <c r="Q70" s="25"/>
      <c r="R70" s="26"/>
      <c r="S70" s="27" t="s">
        <v>102</v>
      </c>
      <c r="T70" s="28">
        <v>1234567</v>
      </c>
      <c r="U70" s="29" t="s">
        <v>63</v>
      </c>
      <c r="V70" s="30" t="s">
        <v>63</v>
      </c>
      <c r="X70" s="22">
        <v>2000</v>
      </c>
      <c r="Z70" s="22">
        <f>IF(X70&gt;3000,0,3000-X70)</f>
        <v>1000</v>
      </c>
      <c r="AB70" s="23"/>
      <c r="AC70" s="34"/>
      <c r="AD70" s="35"/>
    </row>
    <row r="71" spans="5:30" customFormat="1" x14ac:dyDescent="0.2">
      <c r="E71" s="42"/>
      <c r="H71" s="16"/>
      <c r="I71" s="16"/>
      <c r="K71" s="26"/>
      <c r="N71" s="16"/>
      <c r="O71" s="16"/>
      <c r="P71" s="18"/>
      <c r="Q71" s="18"/>
      <c r="T71" s="16"/>
      <c r="V71" s="16"/>
      <c r="X71" s="22"/>
      <c r="Z71" s="22"/>
      <c r="AB71" s="34"/>
      <c r="AC71" s="34"/>
      <c r="AD71" s="35"/>
    </row>
    <row r="72" spans="5:30" customFormat="1" x14ac:dyDescent="0.2">
      <c r="E72" s="42"/>
      <c r="H72" s="16"/>
      <c r="I72" s="16"/>
      <c r="K72" s="26"/>
      <c r="M72" s="23" t="s">
        <v>95</v>
      </c>
      <c r="N72" s="24"/>
      <c r="O72" s="24"/>
      <c r="P72" s="18"/>
      <c r="Q72" s="25"/>
      <c r="R72" s="26"/>
      <c r="S72" s="27" t="s">
        <v>102</v>
      </c>
      <c r="T72" s="28">
        <v>1234567</v>
      </c>
      <c r="U72" s="29" t="s">
        <v>63</v>
      </c>
      <c r="V72" s="30" t="s">
        <v>63</v>
      </c>
      <c r="X72" s="22">
        <v>2500</v>
      </c>
      <c r="Z72" s="22">
        <f>IF(X72&gt;3000,0,3000-X72)</f>
        <v>500</v>
      </c>
      <c r="AB72" s="23"/>
      <c r="AC72" s="34"/>
      <c r="AD72" s="35"/>
    </row>
    <row r="73" spans="5:30" customFormat="1" x14ac:dyDescent="0.2">
      <c r="E73" s="42"/>
      <c r="H73" s="16"/>
      <c r="I73" s="16"/>
      <c r="K73" s="26"/>
      <c r="M73" s="31" t="s">
        <v>64</v>
      </c>
      <c r="N73" s="24">
        <v>7654321</v>
      </c>
      <c r="O73" s="24"/>
      <c r="P73" s="18"/>
      <c r="Q73" s="25"/>
      <c r="T73" s="16"/>
      <c r="V73" s="16"/>
      <c r="X73" s="22"/>
      <c r="Z73" s="22"/>
      <c r="AB73" s="23"/>
      <c r="AC73" s="34"/>
      <c r="AD73" s="35"/>
    </row>
    <row r="74" spans="5:30" customFormat="1" x14ac:dyDescent="0.2">
      <c r="E74" s="42"/>
      <c r="H74" s="16"/>
      <c r="I74" s="16"/>
      <c r="K74" s="26"/>
      <c r="L74" s="26"/>
      <c r="M74" s="31" t="s">
        <v>65</v>
      </c>
      <c r="N74" s="24" t="s">
        <v>70</v>
      </c>
      <c r="O74" s="24"/>
      <c r="P74" s="26"/>
      <c r="Q74" s="25"/>
      <c r="R74" s="26"/>
      <c r="S74" s="27" t="s">
        <v>102</v>
      </c>
      <c r="T74" s="28">
        <v>1234567</v>
      </c>
      <c r="U74" s="29" t="s">
        <v>63</v>
      </c>
      <c r="V74" s="30" t="s">
        <v>63</v>
      </c>
      <c r="X74" s="22">
        <v>3010</v>
      </c>
      <c r="Z74" s="22">
        <f>IF(X74&gt;3000,0,3000-X74)</f>
        <v>0</v>
      </c>
      <c r="AB74" s="33">
        <f>SUM(Z72:Z76)</f>
        <v>1500</v>
      </c>
      <c r="AC74" s="34"/>
      <c r="AD74" s="35"/>
    </row>
    <row r="75" spans="5:30" customFormat="1" x14ac:dyDescent="0.2">
      <c r="E75" s="42"/>
      <c r="H75" s="16"/>
      <c r="I75" s="16"/>
      <c r="M75" s="31" t="s">
        <v>67</v>
      </c>
      <c r="N75" s="24" t="s">
        <v>70</v>
      </c>
      <c r="O75" s="24"/>
      <c r="P75" s="18"/>
      <c r="Q75" s="25"/>
      <c r="T75" s="16"/>
      <c r="V75" s="16"/>
      <c r="X75" s="22"/>
      <c r="Z75" s="22"/>
      <c r="AB75" s="31"/>
      <c r="AD75" s="32"/>
    </row>
    <row r="76" spans="5:30" customFormat="1" x14ac:dyDescent="0.2">
      <c r="E76" s="42"/>
      <c r="H76" s="16"/>
      <c r="I76" s="16"/>
      <c r="M76" s="31"/>
      <c r="N76" s="24"/>
      <c r="O76" s="24"/>
      <c r="P76" s="18"/>
      <c r="Q76" s="25"/>
      <c r="R76" s="26"/>
      <c r="S76" s="27" t="s">
        <v>102</v>
      </c>
      <c r="T76" s="28">
        <v>1234567</v>
      </c>
      <c r="U76" s="29" t="s">
        <v>63</v>
      </c>
      <c r="V76" s="30" t="s">
        <v>63</v>
      </c>
      <c r="X76" s="22">
        <v>2000</v>
      </c>
      <c r="Z76" s="22">
        <f>IF(X76&gt;3000,0,3000-X76)</f>
        <v>1000</v>
      </c>
      <c r="AB76" s="31"/>
      <c r="AD76" s="32"/>
    </row>
    <row r="77" spans="5:30" customFormat="1" x14ac:dyDescent="0.2">
      <c r="E77" s="42"/>
      <c r="H77" s="16"/>
      <c r="I77" s="16"/>
      <c r="N77" s="16"/>
      <c r="O77" s="16"/>
      <c r="P77" s="18"/>
      <c r="Q77" s="18"/>
      <c r="T77" s="16"/>
      <c r="V77" s="16"/>
      <c r="X77" s="22"/>
      <c r="Z77" s="22"/>
    </row>
    <row r="78" spans="5:30" customFormat="1" x14ac:dyDescent="0.2">
      <c r="E78" s="42"/>
      <c r="H78" s="16"/>
      <c r="I78" s="16"/>
      <c r="N78" s="16"/>
      <c r="O78" s="16"/>
      <c r="P78" s="18"/>
      <c r="Q78" s="18"/>
      <c r="T78" s="16"/>
      <c r="V78" s="16"/>
      <c r="X78" s="22"/>
      <c r="Z78" s="22"/>
    </row>
    <row r="79" spans="5:30" customFormat="1" x14ac:dyDescent="0.2">
      <c r="E79" s="42"/>
      <c r="H79" s="16"/>
      <c r="I79" s="16"/>
      <c r="M79" s="23" t="s">
        <v>96</v>
      </c>
      <c r="N79" s="24"/>
      <c r="O79" s="24"/>
      <c r="P79" s="18"/>
      <c r="Q79" s="25"/>
      <c r="R79" s="26"/>
      <c r="S79" s="27" t="s">
        <v>102</v>
      </c>
      <c r="T79" s="28">
        <v>1234567</v>
      </c>
      <c r="U79" s="29" t="s">
        <v>63</v>
      </c>
      <c r="V79" s="30" t="s">
        <v>63</v>
      </c>
      <c r="X79" s="22">
        <v>2500</v>
      </c>
      <c r="Z79" s="22">
        <f>IF(X79&gt;3000,0,3000-X79)</f>
        <v>500</v>
      </c>
      <c r="AB79" s="31"/>
      <c r="AD79" s="32"/>
    </row>
    <row r="80" spans="5:30" customFormat="1" x14ac:dyDescent="0.2">
      <c r="E80" s="42"/>
      <c r="H80" s="16"/>
      <c r="I80" s="16"/>
      <c r="M80" s="31" t="s">
        <v>64</v>
      </c>
      <c r="N80" s="24">
        <v>7654321</v>
      </c>
      <c r="O80" s="24"/>
      <c r="P80" s="18"/>
      <c r="Q80" s="25"/>
      <c r="T80" s="16"/>
      <c r="V80" s="16"/>
      <c r="X80" s="22"/>
      <c r="Z80" s="22"/>
      <c r="AB80" s="31"/>
      <c r="AD80" s="32"/>
    </row>
    <row r="81" spans="5:30" customFormat="1" x14ac:dyDescent="0.2">
      <c r="E81" s="42"/>
      <c r="H81" s="16"/>
      <c r="I81" s="16"/>
      <c r="K81" s="26"/>
      <c r="L81" s="26"/>
      <c r="M81" s="31" t="s">
        <v>65</v>
      </c>
      <c r="N81" s="24" t="s">
        <v>70</v>
      </c>
      <c r="O81" s="24"/>
      <c r="P81" s="26"/>
      <c r="Q81" s="25"/>
      <c r="R81" s="26"/>
      <c r="S81" s="27" t="s">
        <v>102</v>
      </c>
      <c r="T81" s="28">
        <v>1234567</v>
      </c>
      <c r="U81" s="29" t="s">
        <v>63</v>
      </c>
      <c r="V81" s="30" t="s">
        <v>63</v>
      </c>
      <c r="X81" s="22">
        <v>3010</v>
      </c>
      <c r="Z81" s="22">
        <f>IF(X81&gt;3000,0,3000-X81)</f>
        <v>0</v>
      </c>
      <c r="AB81" s="33">
        <f>SUM(Z79:Z83)</f>
        <v>1500</v>
      </c>
      <c r="AC81" s="34"/>
      <c r="AD81" s="35"/>
    </row>
    <row r="82" spans="5:30" customFormat="1" x14ac:dyDescent="0.2">
      <c r="E82" s="42"/>
      <c r="H82" s="16"/>
      <c r="I82" s="16"/>
      <c r="K82" s="26"/>
      <c r="M82" s="31" t="s">
        <v>67</v>
      </c>
      <c r="N82" s="24" t="s">
        <v>70</v>
      </c>
      <c r="O82" s="24"/>
      <c r="P82" s="18"/>
      <c r="Q82" s="25"/>
      <c r="T82" s="16"/>
      <c r="V82" s="16"/>
      <c r="X82" s="22"/>
      <c r="Z82" s="22"/>
      <c r="AB82" s="23"/>
      <c r="AC82" s="34"/>
      <c r="AD82" s="35"/>
    </row>
    <row r="83" spans="5:30" customFormat="1" x14ac:dyDescent="0.2">
      <c r="E83" s="42"/>
      <c r="H83" s="16"/>
      <c r="I83" s="16"/>
      <c r="K83" s="26"/>
      <c r="M83" s="31"/>
      <c r="N83" s="24"/>
      <c r="O83" s="24"/>
      <c r="P83" s="18"/>
      <c r="Q83" s="25"/>
      <c r="R83" s="26"/>
      <c r="S83" s="27" t="s">
        <v>102</v>
      </c>
      <c r="T83" s="28">
        <v>1234567</v>
      </c>
      <c r="U83" s="29" t="s">
        <v>63</v>
      </c>
      <c r="V83" s="30" t="s">
        <v>63</v>
      </c>
      <c r="X83" s="22">
        <v>2000</v>
      </c>
      <c r="Z83" s="22">
        <f>IF(X83&gt;3000,0,3000-X83)</f>
        <v>1000</v>
      </c>
      <c r="AB83" s="23"/>
      <c r="AC83" s="34"/>
      <c r="AD83" s="35"/>
    </row>
    <row r="84" spans="5:30" customFormat="1" x14ac:dyDescent="0.2">
      <c r="E84" s="42"/>
      <c r="H84" s="16"/>
      <c r="I84" s="16"/>
      <c r="K84" s="26"/>
      <c r="N84" s="16"/>
      <c r="O84" s="16"/>
      <c r="P84" s="18"/>
      <c r="Q84" s="18"/>
      <c r="T84" s="16"/>
      <c r="V84" s="16"/>
      <c r="X84" s="22"/>
      <c r="Z84" s="22"/>
      <c r="AB84" s="34"/>
      <c r="AC84" s="34"/>
      <c r="AD84" s="35"/>
    </row>
    <row r="85" spans="5:30" customFormat="1" x14ac:dyDescent="0.2">
      <c r="E85" s="42"/>
      <c r="G85" s="36" t="s">
        <v>82</v>
      </c>
      <c r="H85" s="37"/>
      <c r="I85" s="38"/>
      <c r="K85" s="26"/>
      <c r="M85" s="23" t="s">
        <v>97</v>
      </c>
      <c r="N85" s="24"/>
      <c r="O85" s="24"/>
      <c r="P85" s="18"/>
      <c r="Q85" s="25"/>
      <c r="R85" s="26"/>
      <c r="S85" s="27" t="s">
        <v>102</v>
      </c>
      <c r="T85" s="28">
        <v>1234567</v>
      </c>
      <c r="U85" s="29" t="s">
        <v>63</v>
      </c>
      <c r="V85" s="30" t="s">
        <v>63</v>
      </c>
      <c r="X85" s="22">
        <v>2500</v>
      </c>
      <c r="Z85" s="22">
        <f>IF(X85&gt;3000,0,3000-X85)</f>
        <v>500</v>
      </c>
      <c r="AB85" s="23"/>
      <c r="AC85" s="34"/>
      <c r="AD85" s="35"/>
    </row>
    <row r="86" spans="5:30" customFormat="1" x14ac:dyDescent="0.2">
      <c r="E86" s="42"/>
      <c r="G86" s="39" t="s">
        <v>64</v>
      </c>
      <c r="H86" s="40">
        <v>1234567</v>
      </c>
      <c r="I86" s="41"/>
      <c r="K86" s="26"/>
      <c r="M86" s="31" t="s">
        <v>64</v>
      </c>
      <c r="N86" s="24">
        <v>7654321</v>
      </c>
      <c r="O86" s="24"/>
      <c r="P86" s="18"/>
      <c r="Q86" s="25"/>
      <c r="T86" s="16"/>
      <c r="V86" s="16"/>
      <c r="X86" s="22"/>
      <c r="Z86" s="22"/>
      <c r="AB86" s="23"/>
      <c r="AC86" s="34"/>
      <c r="AD86" s="35"/>
    </row>
    <row r="87" spans="5:30" customFormat="1" x14ac:dyDescent="0.2">
      <c r="E87" s="42" t="s">
        <v>76</v>
      </c>
      <c r="F87" s="26"/>
      <c r="G87" s="39" t="s">
        <v>65</v>
      </c>
      <c r="H87" s="40" t="s">
        <v>72</v>
      </c>
      <c r="I87" s="41"/>
      <c r="J87" s="26"/>
      <c r="K87" s="26"/>
      <c r="L87" s="26"/>
      <c r="M87" s="31" t="s">
        <v>65</v>
      </c>
      <c r="N87" s="24" t="s">
        <v>70</v>
      </c>
      <c r="O87" s="24"/>
      <c r="P87" s="26"/>
      <c r="Q87" s="25"/>
      <c r="R87" s="26"/>
      <c r="S87" s="27" t="s">
        <v>102</v>
      </c>
      <c r="T87" s="28">
        <v>1234567</v>
      </c>
      <c r="U87" s="29" t="s">
        <v>63</v>
      </c>
      <c r="V87" s="30" t="s">
        <v>63</v>
      </c>
      <c r="X87" s="22">
        <v>3010</v>
      </c>
      <c r="Z87" s="22">
        <f>IF(X87&gt;3000,0,3000-X87)</f>
        <v>0</v>
      </c>
      <c r="AB87" s="33">
        <f>SUM(Z85:Z89)</f>
        <v>1500</v>
      </c>
      <c r="AC87" s="34"/>
      <c r="AD87" s="43">
        <f>AB81+AB87+AB93</f>
        <v>4500</v>
      </c>
    </row>
    <row r="88" spans="5:30" customFormat="1" x14ac:dyDescent="0.2">
      <c r="E88" s="42"/>
      <c r="G88" s="39" t="s">
        <v>69</v>
      </c>
      <c r="H88" s="40" t="s">
        <v>72</v>
      </c>
      <c r="I88" s="41"/>
      <c r="K88" s="26"/>
      <c r="M88" s="31" t="s">
        <v>67</v>
      </c>
      <c r="N88" s="24" t="s">
        <v>70</v>
      </c>
      <c r="O88" s="24"/>
      <c r="P88" s="18"/>
      <c r="Q88" s="25"/>
      <c r="T88" s="16"/>
      <c r="V88" s="16"/>
      <c r="X88" s="22"/>
      <c r="Z88" s="22"/>
      <c r="AB88" s="23"/>
      <c r="AC88" s="34"/>
      <c r="AD88" s="35"/>
    </row>
    <row r="89" spans="5:30" customFormat="1" x14ac:dyDescent="0.2">
      <c r="E89" s="42"/>
      <c r="G89" s="44"/>
      <c r="H89" s="45"/>
      <c r="I89" s="46"/>
      <c r="K89" s="26"/>
      <c r="M89" s="31"/>
      <c r="N89" s="24"/>
      <c r="O89" s="24"/>
      <c r="P89" s="18"/>
      <c r="Q89" s="25"/>
      <c r="R89" s="26"/>
      <c r="S89" s="27" t="s">
        <v>102</v>
      </c>
      <c r="T89" s="28">
        <v>1234567</v>
      </c>
      <c r="U89" s="29" t="s">
        <v>63</v>
      </c>
      <c r="V89" s="30" t="s">
        <v>63</v>
      </c>
      <c r="X89" s="22">
        <v>2000</v>
      </c>
      <c r="Z89" s="22">
        <f>IF(X89&gt;3000,0,3000-X89)</f>
        <v>1000</v>
      </c>
      <c r="AB89" s="23"/>
      <c r="AC89" s="34"/>
      <c r="AD89" s="35"/>
    </row>
    <row r="90" spans="5:30" customFormat="1" x14ac:dyDescent="0.2">
      <c r="E90" s="42"/>
      <c r="H90" s="16"/>
      <c r="I90" s="16"/>
      <c r="K90" s="26"/>
      <c r="N90" s="16"/>
      <c r="O90" s="16"/>
      <c r="P90" s="18"/>
      <c r="Q90" s="18"/>
      <c r="T90" s="16"/>
      <c r="V90" s="16"/>
      <c r="X90" s="22"/>
      <c r="Z90" s="22"/>
      <c r="AB90" s="34"/>
      <c r="AC90" s="34"/>
      <c r="AD90" s="35"/>
    </row>
    <row r="91" spans="5:30" customFormat="1" x14ac:dyDescent="0.2">
      <c r="E91" s="42"/>
      <c r="H91" s="16"/>
      <c r="I91" s="16"/>
      <c r="K91" s="26"/>
      <c r="M91" s="23" t="s">
        <v>98</v>
      </c>
      <c r="N91" s="24"/>
      <c r="O91" s="24"/>
      <c r="P91" s="18"/>
      <c r="Q91" s="25"/>
      <c r="R91" s="26"/>
      <c r="S91" s="27" t="s">
        <v>102</v>
      </c>
      <c r="T91" s="28">
        <v>1234567</v>
      </c>
      <c r="U91" s="29" t="s">
        <v>63</v>
      </c>
      <c r="V91" s="30" t="s">
        <v>63</v>
      </c>
      <c r="X91" s="22">
        <v>2500</v>
      </c>
      <c r="Z91" s="22">
        <f>IF(X91&gt;3000,0,3000-X91)</f>
        <v>500</v>
      </c>
      <c r="AB91" s="23"/>
      <c r="AC91" s="34"/>
      <c r="AD91" s="35"/>
    </row>
    <row r="92" spans="5:30" customFormat="1" x14ac:dyDescent="0.2">
      <c r="E92" s="42"/>
      <c r="H92" s="16"/>
      <c r="I92" s="16"/>
      <c r="K92" s="26"/>
      <c r="M92" s="31" t="s">
        <v>64</v>
      </c>
      <c r="N92" s="24">
        <v>7654321</v>
      </c>
      <c r="O92" s="24"/>
      <c r="P92" s="18"/>
      <c r="Q92" s="25"/>
      <c r="T92" s="16"/>
      <c r="V92" s="16"/>
      <c r="X92" s="22"/>
      <c r="Z92" s="22"/>
      <c r="AB92" s="23"/>
      <c r="AC92" s="34"/>
      <c r="AD92" s="35"/>
    </row>
    <row r="93" spans="5:30" customFormat="1" x14ac:dyDescent="0.2">
      <c r="E93" s="42"/>
      <c r="H93" s="16"/>
      <c r="I93" s="16"/>
      <c r="K93" s="26"/>
      <c r="L93" s="26"/>
      <c r="M93" s="31" t="s">
        <v>65</v>
      </c>
      <c r="N93" s="24" t="s">
        <v>70</v>
      </c>
      <c r="O93" s="24"/>
      <c r="P93" s="26"/>
      <c r="Q93" s="25"/>
      <c r="R93" s="26"/>
      <c r="S93" s="27" t="s">
        <v>102</v>
      </c>
      <c r="T93" s="28">
        <v>1234567</v>
      </c>
      <c r="U93" s="29" t="s">
        <v>63</v>
      </c>
      <c r="V93" s="30" t="s">
        <v>63</v>
      </c>
      <c r="X93" s="22">
        <v>3010</v>
      </c>
      <c r="Z93" s="22">
        <f>IF(X93&gt;3000,0,3000-X93)</f>
        <v>0</v>
      </c>
      <c r="AB93" s="33">
        <f>SUM(Z91:Z95)</f>
        <v>1500</v>
      </c>
      <c r="AC93" s="34"/>
      <c r="AD93" s="35"/>
    </row>
    <row r="94" spans="5:30" customFormat="1" x14ac:dyDescent="0.2">
      <c r="E94" s="42"/>
      <c r="H94" s="16"/>
      <c r="I94" s="16"/>
      <c r="M94" s="31" t="s">
        <v>67</v>
      </c>
      <c r="N94" s="24" t="s">
        <v>70</v>
      </c>
      <c r="O94" s="24"/>
      <c r="P94" s="18"/>
      <c r="Q94" s="25"/>
      <c r="T94" s="16"/>
      <c r="V94" s="16"/>
      <c r="X94" s="22"/>
      <c r="Z94" s="22"/>
      <c r="AB94" s="31"/>
      <c r="AD94" s="32"/>
    </row>
    <row r="95" spans="5:30" customFormat="1" x14ac:dyDescent="0.2">
      <c r="E95" s="42"/>
      <c r="H95" s="16"/>
      <c r="I95" s="16"/>
      <c r="M95" s="31"/>
      <c r="N95" s="24"/>
      <c r="O95" s="24"/>
      <c r="P95" s="18"/>
      <c r="Q95" s="25"/>
      <c r="R95" s="26"/>
      <c r="S95" s="27" t="s">
        <v>102</v>
      </c>
      <c r="T95" s="28">
        <v>1234567</v>
      </c>
      <c r="U95" s="29" t="s">
        <v>63</v>
      </c>
      <c r="V95" s="30" t="s">
        <v>63</v>
      </c>
      <c r="X95" s="22">
        <v>2000</v>
      </c>
      <c r="Z95" s="22">
        <f>IF(X95&gt;3000,0,3000-X95)</f>
        <v>1000</v>
      </c>
      <c r="AB95" s="31"/>
      <c r="AD95" s="32"/>
    </row>
    <row r="96" spans="5:30" customFormat="1" x14ac:dyDescent="0.2">
      <c r="E96" s="42"/>
      <c r="H96" s="16"/>
      <c r="I96" s="16"/>
      <c r="N96" s="16"/>
      <c r="O96" s="16"/>
      <c r="P96" s="18"/>
      <c r="Q96" s="18"/>
      <c r="T96" s="16"/>
      <c r="V96" s="16"/>
      <c r="X96" s="22"/>
      <c r="Z96" s="22"/>
    </row>
    <row r="97" spans="5:30" customFormat="1" x14ac:dyDescent="0.2">
      <c r="E97" s="42"/>
      <c r="H97" s="16"/>
      <c r="I97" s="16"/>
      <c r="N97" s="16"/>
      <c r="O97" s="16"/>
      <c r="P97" s="18"/>
      <c r="Q97" s="18"/>
      <c r="T97" s="16"/>
      <c r="V97" s="16"/>
      <c r="X97" s="22"/>
      <c r="Z97" s="22"/>
    </row>
    <row r="98" spans="5:30" customFormat="1" x14ac:dyDescent="0.2">
      <c r="E98" s="42"/>
      <c r="H98" s="16"/>
      <c r="I98" s="16"/>
      <c r="M98" s="23" t="s">
        <v>99</v>
      </c>
      <c r="N98" s="24"/>
      <c r="O98" s="24"/>
      <c r="P98" s="18"/>
      <c r="Q98" s="25"/>
      <c r="R98" s="26"/>
      <c r="S98" s="27" t="s">
        <v>102</v>
      </c>
      <c r="T98" s="28">
        <v>1234567</v>
      </c>
      <c r="U98" s="29" t="s">
        <v>63</v>
      </c>
      <c r="V98" s="30" t="s">
        <v>63</v>
      </c>
      <c r="X98" s="22">
        <v>2500</v>
      </c>
      <c r="Z98" s="22">
        <f>IF(X98&gt;3000,0,3000-X98)</f>
        <v>500</v>
      </c>
      <c r="AB98" s="31"/>
      <c r="AD98" s="32"/>
    </row>
    <row r="99" spans="5:30" customFormat="1" x14ac:dyDescent="0.2">
      <c r="E99" s="42"/>
      <c r="H99" s="16"/>
      <c r="I99" s="16"/>
      <c r="M99" s="31" t="s">
        <v>64</v>
      </c>
      <c r="N99" s="24">
        <v>7654321</v>
      </c>
      <c r="O99" s="24"/>
      <c r="P99" s="18"/>
      <c r="Q99" s="25"/>
      <c r="T99" s="16"/>
      <c r="V99" s="16"/>
      <c r="X99" s="22"/>
      <c r="Z99" s="22"/>
      <c r="AB99" s="31"/>
      <c r="AD99" s="32"/>
    </row>
    <row r="100" spans="5:30" customFormat="1" x14ac:dyDescent="0.2">
      <c r="E100" s="42"/>
      <c r="H100" s="16"/>
      <c r="I100" s="16"/>
      <c r="K100" s="26"/>
      <c r="L100" s="26"/>
      <c r="M100" s="31" t="s">
        <v>65</v>
      </c>
      <c r="N100" s="24" t="s">
        <v>70</v>
      </c>
      <c r="O100" s="24"/>
      <c r="P100" s="26"/>
      <c r="Q100" s="25"/>
      <c r="R100" s="26"/>
      <c r="S100" s="27" t="s">
        <v>102</v>
      </c>
      <c r="T100" s="28">
        <v>1234567</v>
      </c>
      <c r="U100" s="29" t="s">
        <v>63</v>
      </c>
      <c r="V100" s="30" t="s">
        <v>63</v>
      </c>
      <c r="X100" s="22">
        <v>3010</v>
      </c>
      <c r="Z100" s="22">
        <f>IF(X100&gt;3000,0,3000-X100)</f>
        <v>0</v>
      </c>
      <c r="AB100" s="33">
        <f>SUM(Z98:Z102)</f>
        <v>1500</v>
      </c>
      <c r="AC100" s="34"/>
      <c r="AD100" s="35"/>
    </row>
    <row r="101" spans="5:30" customFormat="1" x14ac:dyDescent="0.2">
      <c r="E101" s="42"/>
      <c r="H101" s="16"/>
      <c r="I101" s="16"/>
      <c r="K101" s="26"/>
      <c r="M101" s="31" t="s">
        <v>67</v>
      </c>
      <c r="N101" s="24" t="s">
        <v>70</v>
      </c>
      <c r="O101" s="24"/>
      <c r="P101" s="18"/>
      <c r="Q101" s="25"/>
      <c r="T101" s="16"/>
      <c r="V101" s="16"/>
      <c r="X101" s="22"/>
      <c r="Z101" s="22"/>
      <c r="AB101" s="23"/>
      <c r="AC101" s="34"/>
      <c r="AD101" s="35"/>
    </row>
    <row r="102" spans="5:30" customFormat="1" x14ac:dyDescent="0.2">
      <c r="E102" s="42"/>
      <c r="H102" s="16"/>
      <c r="I102" s="16"/>
      <c r="K102" s="26"/>
      <c r="M102" s="31"/>
      <c r="N102" s="24"/>
      <c r="O102" s="24"/>
      <c r="P102" s="18"/>
      <c r="Q102" s="25"/>
      <c r="R102" s="26"/>
      <c r="S102" s="27" t="s">
        <v>102</v>
      </c>
      <c r="T102" s="28">
        <v>1234567</v>
      </c>
      <c r="U102" s="29" t="s">
        <v>63</v>
      </c>
      <c r="V102" s="30" t="s">
        <v>63</v>
      </c>
      <c r="X102" s="22">
        <v>2000</v>
      </c>
      <c r="Z102" s="22">
        <f>IF(X102&gt;3000,0,3000-X102)</f>
        <v>1000</v>
      </c>
      <c r="AB102" s="23"/>
      <c r="AC102" s="34"/>
      <c r="AD102" s="35"/>
    </row>
    <row r="103" spans="5:30" customFormat="1" x14ac:dyDescent="0.2">
      <c r="E103" s="42"/>
      <c r="H103" s="16"/>
      <c r="I103" s="16"/>
      <c r="K103" s="26"/>
      <c r="N103" s="16"/>
      <c r="O103" s="16"/>
      <c r="P103" s="18"/>
      <c r="Q103" s="18"/>
      <c r="T103" s="16"/>
      <c r="V103" s="16"/>
      <c r="X103" s="22"/>
      <c r="Z103" s="22"/>
      <c r="AB103" s="34"/>
      <c r="AC103" s="34"/>
      <c r="AD103" s="35"/>
    </row>
    <row r="104" spans="5:30" customFormat="1" x14ac:dyDescent="0.2">
      <c r="E104" s="42"/>
      <c r="G104" s="36" t="s">
        <v>92</v>
      </c>
      <c r="H104" s="37"/>
      <c r="I104" s="38"/>
      <c r="K104" s="26"/>
      <c r="M104" s="23" t="s">
        <v>100</v>
      </c>
      <c r="N104" s="24"/>
      <c r="O104" s="24"/>
      <c r="P104" s="18"/>
      <c r="Q104" s="25"/>
      <c r="R104" s="26"/>
      <c r="S104" s="27" t="s">
        <v>102</v>
      </c>
      <c r="T104" s="28">
        <v>1234567</v>
      </c>
      <c r="U104" s="29" t="s">
        <v>63</v>
      </c>
      <c r="V104" s="30" t="s">
        <v>63</v>
      </c>
      <c r="X104" s="22">
        <v>2500</v>
      </c>
      <c r="Z104" s="22">
        <f>IF(X104&gt;3000,0,3000-X104)</f>
        <v>500</v>
      </c>
      <c r="AB104" s="23"/>
      <c r="AC104" s="34"/>
      <c r="AD104" s="35"/>
    </row>
    <row r="105" spans="5:30" customFormat="1" x14ac:dyDescent="0.2">
      <c r="E105" s="42"/>
      <c r="G105" s="39" t="s">
        <v>64</v>
      </c>
      <c r="H105" s="40">
        <v>1234567</v>
      </c>
      <c r="I105" s="41"/>
      <c r="K105" s="26"/>
      <c r="M105" s="31" t="s">
        <v>64</v>
      </c>
      <c r="N105" s="24">
        <v>7654321</v>
      </c>
      <c r="O105" s="24"/>
      <c r="P105" s="18"/>
      <c r="Q105" s="25"/>
      <c r="T105" s="16"/>
      <c r="V105" s="16"/>
      <c r="X105" s="22"/>
      <c r="Z105" s="22"/>
      <c r="AB105" s="23"/>
      <c r="AC105" s="34"/>
      <c r="AD105" s="35"/>
    </row>
    <row r="106" spans="5:30" customFormat="1" x14ac:dyDescent="0.2">
      <c r="E106" s="42" t="s">
        <v>77</v>
      </c>
      <c r="F106" s="26"/>
      <c r="G106" s="39" t="s">
        <v>65</v>
      </c>
      <c r="H106" s="40" t="s">
        <v>66</v>
      </c>
      <c r="I106" s="41"/>
      <c r="J106" s="26"/>
      <c r="K106" s="26"/>
      <c r="L106" s="26"/>
      <c r="M106" s="31" t="s">
        <v>65</v>
      </c>
      <c r="N106" s="24" t="s">
        <v>70</v>
      </c>
      <c r="O106" s="24"/>
      <c r="P106" s="26"/>
      <c r="Q106" s="25"/>
      <c r="R106" s="26"/>
      <c r="S106" s="27" t="s">
        <v>102</v>
      </c>
      <c r="T106" s="28">
        <v>1234567</v>
      </c>
      <c r="U106" s="29" t="s">
        <v>63</v>
      </c>
      <c r="V106" s="30" t="s">
        <v>63</v>
      </c>
      <c r="X106" s="22">
        <v>3010</v>
      </c>
      <c r="Z106" s="22">
        <f>IF(X106&gt;3000,0,3000-X106)</f>
        <v>0</v>
      </c>
      <c r="AB106" s="33">
        <f>SUM(Z104:Z108)</f>
        <v>1500</v>
      </c>
      <c r="AC106" s="34"/>
      <c r="AD106" s="43">
        <f>AB100+AB106+AB112</f>
        <v>4500</v>
      </c>
    </row>
    <row r="107" spans="5:30" customFormat="1" x14ac:dyDescent="0.2">
      <c r="E107" s="17"/>
      <c r="G107" s="39" t="s">
        <v>69</v>
      </c>
      <c r="H107" s="40" t="s">
        <v>66</v>
      </c>
      <c r="I107" s="41"/>
      <c r="K107" s="26"/>
      <c r="M107" s="31" t="s">
        <v>67</v>
      </c>
      <c r="N107" s="24" t="s">
        <v>70</v>
      </c>
      <c r="O107" s="24"/>
      <c r="P107" s="18"/>
      <c r="Q107" s="25"/>
      <c r="T107" s="16"/>
      <c r="V107" s="16"/>
      <c r="X107" s="22"/>
      <c r="Z107" s="22"/>
      <c r="AB107" s="23"/>
      <c r="AC107" s="34"/>
      <c r="AD107" s="35"/>
    </row>
    <row r="108" spans="5:30" customFormat="1" x14ac:dyDescent="0.2">
      <c r="E108" s="17"/>
      <c r="G108" s="44"/>
      <c r="H108" s="45"/>
      <c r="I108" s="46"/>
      <c r="K108" s="26"/>
      <c r="M108" s="31"/>
      <c r="N108" s="24"/>
      <c r="O108" s="24"/>
      <c r="P108" s="18"/>
      <c r="Q108" s="25"/>
      <c r="R108" s="26"/>
      <c r="S108" s="27" t="s">
        <v>102</v>
      </c>
      <c r="T108" s="28">
        <v>1234567</v>
      </c>
      <c r="U108" s="29" t="s">
        <v>63</v>
      </c>
      <c r="V108" s="30" t="s">
        <v>63</v>
      </c>
      <c r="X108" s="22">
        <v>2000</v>
      </c>
      <c r="Z108" s="22">
        <f>IF(X108&gt;3000,0,3000-X108)</f>
        <v>1000</v>
      </c>
      <c r="AB108" s="23"/>
      <c r="AC108" s="34"/>
      <c r="AD108" s="35"/>
    </row>
    <row r="109" spans="5:30" customFormat="1" x14ac:dyDescent="0.2">
      <c r="E109" s="17"/>
      <c r="H109" s="16"/>
      <c r="I109" s="16"/>
      <c r="K109" s="26"/>
      <c r="N109" s="16"/>
      <c r="O109" s="16"/>
      <c r="P109" s="18"/>
      <c r="Q109" s="18"/>
      <c r="T109" s="16"/>
      <c r="V109" s="16"/>
      <c r="X109" s="22"/>
      <c r="Z109" s="22"/>
      <c r="AB109" s="34"/>
      <c r="AC109" s="34"/>
      <c r="AD109" s="35"/>
    </row>
    <row r="110" spans="5:30" customFormat="1" x14ac:dyDescent="0.2">
      <c r="E110" s="17"/>
      <c r="H110" s="16"/>
      <c r="I110" s="16"/>
      <c r="K110" s="26"/>
      <c r="M110" s="23" t="s">
        <v>101</v>
      </c>
      <c r="N110" s="24"/>
      <c r="O110" s="24"/>
      <c r="P110" s="18"/>
      <c r="Q110" s="25"/>
      <c r="R110" s="26"/>
      <c r="S110" s="27" t="s">
        <v>102</v>
      </c>
      <c r="T110" s="28">
        <v>1234567</v>
      </c>
      <c r="U110" s="29" t="s">
        <v>63</v>
      </c>
      <c r="V110" s="30" t="s">
        <v>63</v>
      </c>
      <c r="X110" s="22">
        <v>2500</v>
      </c>
      <c r="Z110" s="22">
        <f>IF(X110&gt;3000,0,3000-X110)</f>
        <v>500</v>
      </c>
      <c r="AB110" s="23"/>
      <c r="AC110" s="34"/>
      <c r="AD110" s="35"/>
    </row>
    <row r="111" spans="5:30" customFormat="1" x14ac:dyDescent="0.2">
      <c r="E111" s="17"/>
      <c r="H111" s="16"/>
      <c r="I111" s="16"/>
      <c r="K111" s="26"/>
      <c r="M111" s="31" t="s">
        <v>64</v>
      </c>
      <c r="N111" s="24">
        <v>7654321</v>
      </c>
      <c r="O111" s="24"/>
      <c r="P111" s="18"/>
      <c r="Q111" s="25"/>
      <c r="T111" s="16"/>
      <c r="V111" s="16"/>
      <c r="X111" s="22"/>
      <c r="Z111" s="22"/>
      <c r="AB111" s="23"/>
      <c r="AC111" s="34"/>
      <c r="AD111" s="35"/>
    </row>
    <row r="112" spans="5:30" customFormat="1" x14ac:dyDescent="0.2">
      <c r="E112" s="17"/>
      <c r="H112" s="16"/>
      <c r="I112" s="16"/>
      <c r="K112" s="26"/>
      <c r="L112" s="26"/>
      <c r="M112" s="31" t="s">
        <v>65</v>
      </c>
      <c r="N112" s="24" t="s">
        <v>70</v>
      </c>
      <c r="O112" s="24"/>
      <c r="P112" s="26"/>
      <c r="Q112" s="25"/>
      <c r="R112" s="26"/>
      <c r="S112" s="27" t="s">
        <v>102</v>
      </c>
      <c r="T112" s="28">
        <v>1234567</v>
      </c>
      <c r="U112" s="29" t="s">
        <v>63</v>
      </c>
      <c r="V112" s="30" t="s">
        <v>63</v>
      </c>
      <c r="X112" s="22">
        <v>3010</v>
      </c>
      <c r="Z112" s="22">
        <f>IF(X112&gt;3000,0,3000-X112)</f>
        <v>0</v>
      </c>
      <c r="AB112" s="33">
        <f>SUM(Z110:Z114)</f>
        <v>1500</v>
      </c>
      <c r="AC112" s="34"/>
      <c r="AD112" s="35"/>
    </row>
    <row r="113" spans="13:30" customFormat="1" ht="15" x14ac:dyDescent="0.2">
      <c r="M113" s="31" t="s">
        <v>67</v>
      </c>
      <c r="N113" s="24" t="s">
        <v>70</v>
      </c>
      <c r="O113" s="24"/>
      <c r="P113" s="18"/>
      <c r="Q113" s="25"/>
      <c r="T113" s="16"/>
      <c r="V113" s="16"/>
      <c r="X113" s="22"/>
      <c r="Z113" s="22"/>
      <c r="AB113" s="31"/>
      <c r="AD113" s="32"/>
    </row>
    <row r="114" spans="13:30" customFormat="1" ht="15" x14ac:dyDescent="0.2">
      <c r="M114" s="31"/>
      <c r="N114" s="24"/>
      <c r="O114" s="24"/>
      <c r="P114" s="18"/>
      <c r="Q114" s="25"/>
      <c r="R114" s="26"/>
      <c r="S114" s="27" t="s">
        <v>102</v>
      </c>
      <c r="T114" s="28">
        <v>1234567</v>
      </c>
      <c r="U114" s="29" t="s">
        <v>63</v>
      </c>
      <c r="V114" s="30" t="s">
        <v>63</v>
      </c>
      <c r="X114" s="22">
        <v>2000</v>
      </c>
      <c r="Z114" s="22">
        <f>IF(X114&gt;3000,0,3000-X114)</f>
        <v>1000</v>
      </c>
      <c r="AB114" s="31"/>
      <c r="AD114" s="32"/>
    </row>
    <row r="116" spans="13:30" customFormat="1" thickBot="1" x14ac:dyDescent="0.25">
      <c r="N116" s="16"/>
      <c r="O116" s="16"/>
      <c r="P116" s="18"/>
      <c r="Q116" s="18"/>
      <c r="T116" s="16"/>
      <c r="V116" s="16"/>
      <c r="X116" s="22"/>
      <c r="Z116" s="53">
        <f>SUM(Z2:Z114)</f>
        <v>27000</v>
      </c>
    </row>
    <row r="117" spans="13:30" customFormat="1" thickTop="1" x14ac:dyDescent="0.2">
      <c r="N117" s="16"/>
      <c r="O117" s="16"/>
      <c r="P117" s="18"/>
      <c r="Q117" s="18"/>
      <c r="T117" s="16"/>
      <c r="V117" s="16"/>
      <c r="X117" s="22"/>
      <c r="Z117" s="2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4"/>
  <sheetViews>
    <sheetView workbookViewId="0">
      <selection activeCell="H49" sqref="H49:H55"/>
    </sheetView>
  </sheetViews>
  <sheetFormatPr baseColWidth="10" defaultRowHeight="15" x14ac:dyDescent="0.2"/>
  <cols>
    <col min="1" max="1" width="8.1640625" style="21" customWidth="1"/>
    <col min="2" max="2" width="16.5" customWidth="1"/>
    <col min="3" max="3" width="12.83203125" style="16" customWidth="1"/>
    <col min="4" max="4" width="16.83203125" style="3" customWidth="1"/>
    <col min="5" max="5" width="5.33203125" customWidth="1"/>
    <col min="6" max="6" width="27.33203125" customWidth="1"/>
    <col min="7" max="7" width="10.83203125" style="16" customWidth="1"/>
    <col min="8" max="8" width="17.6640625" style="3" customWidth="1"/>
    <col min="9" max="9" width="19.1640625" customWidth="1"/>
    <col min="10" max="10" width="3.1640625" customWidth="1"/>
    <col min="11" max="11" width="20.83203125" customWidth="1"/>
    <col min="12" max="12" width="10.83203125" style="16" customWidth="1"/>
    <col min="13" max="13" width="20.5" style="3" customWidth="1"/>
    <col min="14" max="14" width="18.1640625" style="3" customWidth="1"/>
    <col min="15" max="15" width="3.1640625" customWidth="1"/>
  </cols>
  <sheetData>
    <row r="1" spans="1:14" ht="21" x14ac:dyDescent="0.25">
      <c r="A1" s="54" t="s">
        <v>105</v>
      </c>
      <c r="B1" s="55"/>
      <c r="C1" s="54"/>
      <c r="D1" s="56"/>
      <c r="E1" s="57"/>
      <c r="F1" s="57"/>
      <c r="G1" s="54"/>
      <c r="H1" s="56"/>
      <c r="I1" s="57"/>
      <c r="K1" s="57"/>
      <c r="L1" s="54"/>
      <c r="M1" s="56"/>
      <c r="N1" s="56"/>
    </row>
    <row r="3" spans="1:14" x14ac:dyDescent="0.2">
      <c r="A3" s="58" t="s">
        <v>106</v>
      </c>
      <c r="B3" s="2" t="s">
        <v>107</v>
      </c>
      <c r="C3" s="58"/>
      <c r="D3" s="59" t="s">
        <v>108</v>
      </c>
      <c r="E3" s="2"/>
      <c r="F3" s="2" t="s">
        <v>109</v>
      </c>
      <c r="G3" s="58"/>
      <c r="H3" s="59" t="s">
        <v>110</v>
      </c>
      <c r="I3" s="2" t="s">
        <v>111</v>
      </c>
      <c r="K3" s="2" t="s">
        <v>112</v>
      </c>
      <c r="L3" s="58"/>
      <c r="M3" s="59" t="s">
        <v>113</v>
      </c>
      <c r="N3" s="59" t="s">
        <v>114</v>
      </c>
    </row>
    <row r="5" spans="1:14" x14ac:dyDescent="0.2">
      <c r="A5" s="60">
        <v>1</v>
      </c>
      <c r="B5" s="6" t="s">
        <v>116</v>
      </c>
      <c r="C5" s="61">
        <v>1234567</v>
      </c>
      <c r="D5" s="62">
        <f>I5+N5+N6</f>
        <v>500</v>
      </c>
      <c r="E5" s="6"/>
      <c r="F5" s="6" t="s">
        <v>121</v>
      </c>
      <c r="G5" s="61">
        <v>1234567</v>
      </c>
      <c r="H5" s="62">
        <v>4500</v>
      </c>
      <c r="I5" s="6">
        <f>IF((H5+N5+N6)&gt;5000,0,5000-H5-N5-N6)</f>
        <v>300</v>
      </c>
      <c r="K5" s="6" t="s">
        <v>124</v>
      </c>
      <c r="L5" s="61">
        <v>1234567</v>
      </c>
      <c r="M5" s="62">
        <v>2500</v>
      </c>
      <c r="N5" s="62">
        <f>IF(M5&lt;2000,2000-M5,0)</f>
        <v>0</v>
      </c>
    </row>
    <row r="6" spans="1:14" x14ac:dyDescent="0.2">
      <c r="A6" s="60"/>
      <c r="B6" s="6"/>
      <c r="C6" s="61"/>
      <c r="D6" s="62"/>
      <c r="E6" s="6"/>
      <c r="F6" s="6"/>
      <c r="G6" s="61"/>
      <c r="H6" s="62"/>
      <c r="I6" s="6"/>
      <c r="K6" s="6" t="s">
        <v>125</v>
      </c>
      <c r="L6" s="61">
        <v>1234567</v>
      </c>
      <c r="M6" s="62">
        <v>1800</v>
      </c>
      <c r="N6" s="62">
        <f>IF(M6&lt;2000,2000-M6,0)</f>
        <v>200</v>
      </c>
    </row>
    <row r="7" spans="1:14" x14ac:dyDescent="0.2">
      <c r="A7" s="60"/>
      <c r="B7" s="6"/>
      <c r="C7" s="61"/>
      <c r="D7" s="62"/>
      <c r="E7" s="6"/>
      <c r="F7" s="6"/>
      <c r="G7" s="61"/>
      <c r="H7" s="62"/>
      <c r="I7" s="6"/>
      <c r="K7" s="6"/>
      <c r="L7" s="61"/>
      <c r="M7" s="62"/>
      <c r="N7" s="62"/>
    </row>
    <row r="8" spans="1:14" x14ac:dyDescent="0.2">
      <c r="A8" s="60"/>
      <c r="B8" s="6"/>
      <c r="C8" s="61"/>
      <c r="D8" s="62">
        <f>I8+N8+N9</f>
        <v>50</v>
      </c>
      <c r="E8" s="6"/>
      <c r="F8" s="6" t="s">
        <v>122</v>
      </c>
      <c r="G8" s="61">
        <v>1234567</v>
      </c>
      <c r="H8" s="62">
        <v>5100</v>
      </c>
      <c r="I8" s="6">
        <f>IF((H8+N8+N9)&gt;5000,0,5000-H8-N8-N9)</f>
        <v>0</v>
      </c>
      <c r="K8" s="6" t="s">
        <v>126</v>
      </c>
      <c r="L8" s="61">
        <v>1234567</v>
      </c>
      <c r="M8" s="62">
        <v>1950</v>
      </c>
      <c r="N8" s="62">
        <f>IF(M8&lt;2000,2000-M8,0)</f>
        <v>50</v>
      </c>
    </row>
    <row r="9" spans="1:14" x14ac:dyDescent="0.2">
      <c r="A9" s="60"/>
      <c r="B9" s="6"/>
      <c r="C9" s="61"/>
      <c r="D9" s="62"/>
      <c r="E9" s="6"/>
      <c r="F9" s="6"/>
      <c r="G9" s="61"/>
      <c r="H9" s="62"/>
      <c r="I9" s="6"/>
      <c r="K9" s="6" t="s">
        <v>127</v>
      </c>
      <c r="L9" s="61">
        <v>1234567</v>
      </c>
      <c r="M9" s="62">
        <v>3000</v>
      </c>
      <c r="N9" s="62">
        <f>IF(M9&lt;2000,2000-M9,0)</f>
        <v>0</v>
      </c>
    </row>
    <row r="10" spans="1:14" x14ac:dyDescent="0.2">
      <c r="A10" s="60"/>
      <c r="B10" s="6"/>
      <c r="C10" s="61"/>
      <c r="D10" s="62"/>
      <c r="E10" s="6"/>
      <c r="F10" s="6"/>
      <c r="G10" s="61"/>
      <c r="H10" s="62"/>
      <c r="I10" s="6"/>
      <c r="K10" s="6"/>
      <c r="L10" s="61"/>
      <c r="M10" s="62"/>
      <c r="N10" s="62"/>
    </row>
    <row r="11" spans="1:14" x14ac:dyDescent="0.2">
      <c r="A11" s="60"/>
      <c r="B11" s="6"/>
      <c r="C11" s="61"/>
      <c r="D11" s="62">
        <f>I11+N11+N12</f>
        <v>400</v>
      </c>
      <c r="E11" s="6"/>
      <c r="F11" s="6" t="s">
        <v>123</v>
      </c>
      <c r="G11" s="61">
        <v>1234567</v>
      </c>
      <c r="H11" s="62">
        <v>4900</v>
      </c>
      <c r="I11" s="6">
        <f>IF((H11+N11+N12)&gt;5000,0,5000-H11-N11-N12)</f>
        <v>0</v>
      </c>
      <c r="K11" s="6" t="s">
        <v>128</v>
      </c>
      <c r="L11" s="61">
        <v>1234567</v>
      </c>
      <c r="M11" s="62">
        <v>1600</v>
      </c>
      <c r="N11" s="62">
        <f>IF(M11&lt;2000,2000-M11,0)</f>
        <v>400</v>
      </c>
    </row>
    <row r="12" spans="1:14" x14ac:dyDescent="0.2">
      <c r="A12" s="60"/>
      <c r="B12" s="6"/>
      <c r="C12" s="61"/>
      <c r="D12" s="62"/>
      <c r="E12" s="6"/>
      <c r="F12" s="6"/>
      <c r="G12" s="61"/>
      <c r="H12" s="62"/>
      <c r="I12" s="6"/>
      <c r="K12" s="6" t="s">
        <v>129</v>
      </c>
      <c r="L12" s="61">
        <v>1234567</v>
      </c>
      <c r="M12" s="62">
        <v>3100</v>
      </c>
      <c r="N12" s="62">
        <f>IF(M12&lt;2000,2000-M12,0)</f>
        <v>0</v>
      </c>
    </row>
    <row r="14" spans="1:14" x14ac:dyDescent="0.2">
      <c r="D14" s="63">
        <f>SUM(D5:D12)</f>
        <v>950</v>
      </c>
      <c r="I14" s="63">
        <f>SUM(I5:I12)</f>
        <v>300</v>
      </c>
      <c r="N14" s="63">
        <f>SUM(N5:N12)</f>
        <v>650</v>
      </c>
    </row>
    <row r="15" spans="1:14" s="65" customFormat="1" x14ac:dyDescent="0.2">
      <c r="A15" s="64"/>
      <c r="C15" s="18"/>
      <c r="D15" s="66"/>
      <c r="G15" s="18"/>
      <c r="H15" s="4"/>
      <c r="I15" s="66"/>
      <c r="L15" s="18"/>
      <c r="M15" s="4"/>
      <c r="N15" s="66"/>
    </row>
    <row r="16" spans="1:14" x14ac:dyDescent="0.2">
      <c r="A16" s="60">
        <v>2</v>
      </c>
      <c r="B16" s="6" t="s">
        <v>117</v>
      </c>
      <c r="C16" s="61">
        <v>1234567</v>
      </c>
      <c r="D16" s="62">
        <f>I16+N16+N17</f>
        <v>1519.15</v>
      </c>
      <c r="E16" s="6"/>
      <c r="F16" s="6" t="s">
        <v>121</v>
      </c>
      <c r="G16" s="61">
        <v>1234567</v>
      </c>
      <c r="H16" s="62">
        <v>4500</v>
      </c>
      <c r="I16" s="6">
        <f>IF((H16+N16+N17)&gt;5000,0,5000-H16-N16-N17)</f>
        <v>0</v>
      </c>
      <c r="K16" s="6" t="s">
        <v>124</v>
      </c>
      <c r="L16" s="61">
        <v>1234567</v>
      </c>
      <c r="M16" s="62">
        <v>2500</v>
      </c>
      <c r="N16" s="62">
        <v>1319.15</v>
      </c>
    </row>
    <row r="17" spans="1:14" x14ac:dyDescent="0.2">
      <c r="A17" s="60"/>
      <c r="B17" s="6"/>
      <c r="C17" s="61"/>
      <c r="D17" s="62"/>
      <c r="E17" s="6"/>
      <c r="F17" s="6"/>
      <c r="G17" s="61"/>
      <c r="H17" s="62"/>
      <c r="I17" s="6"/>
      <c r="K17" s="6" t="s">
        <v>125</v>
      </c>
      <c r="L17" s="61">
        <v>1234567</v>
      </c>
      <c r="M17" s="62">
        <v>1800</v>
      </c>
      <c r="N17" s="62">
        <f>IF(M17&lt;2000,2000-M17,0)</f>
        <v>200</v>
      </c>
    </row>
    <row r="18" spans="1:14" x14ac:dyDescent="0.2">
      <c r="A18" s="60"/>
      <c r="B18" s="6"/>
      <c r="C18" s="61"/>
      <c r="D18" s="62"/>
      <c r="E18" s="6"/>
      <c r="F18" s="6"/>
      <c r="G18" s="61"/>
      <c r="H18" s="62"/>
      <c r="I18" s="6"/>
      <c r="K18" s="6"/>
      <c r="L18" s="61"/>
      <c r="M18" s="62"/>
      <c r="N18" s="62"/>
    </row>
    <row r="19" spans="1:14" x14ac:dyDescent="0.2">
      <c r="A19" s="60"/>
      <c r="B19" s="6"/>
      <c r="C19" s="61"/>
      <c r="D19" s="62">
        <f>I19+N19+N20</f>
        <v>50</v>
      </c>
      <c r="E19" s="6"/>
      <c r="F19" s="6" t="s">
        <v>122</v>
      </c>
      <c r="G19" s="61">
        <v>1234567</v>
      </c>
      <c r="H19" s="62">
        <v>5100</v>
      </c>
      <c r="I19" s="6">
        <f>IF((H19+N19+N20)&gt;5000,0,5000-H19-N19-N20)</f>
        <v>0</v>
      </c>
      <c r="K19" s="6" t="s">
        <v>126</v>
      </c>
      <c r="L19" s="61">
        <v>1234567</v>
      </c>
      <c r="M19" s="62">
        <v>1950</v>
      </c>
      <c r="N19" s="62">
        <f t="shared" ref="N19:N20" si="0">IF(M19&lt;2000,2000-M19,0)</f>
        <v>50</v>
      </c>
    </row>
    <row r="20" spans="1:14" x14ac:dyDescent="0.2">
      <c r="A20" s="60"/>
      <c r="B20" s="6"/>
      <c r="C20" s="61"/>
      <c r="D20" s="62"/>
      <c r="E20" s="6"/>
      <c r="F20" s="6"/>
      <c r="G20" s="61"/>
      <c r="H20" s="62"/>
      <c r="I20" s="6"/>
      <c r="K20" s="6" t="s">
        <v>127</v>
      </c>
      <c r="L20" s="61">
        <v>1234567</v>
      </c>
      <c r="M20" s="62">
        <v>3000</v>
      </c>
      <c r="N20" s="62">
        <f t="shared" si="0"/>
        <v>0</v>
      </c>
    </row>
    <row r="21" spans="1:14" x14ac:dyDescent="0.2">
      <c r="A21" s="60"/>
      <c r="B21" s="6"/>
      <c r="C21" s="61"/>
      <c r="D21" s="62"/>
      <c r="E21" s="6"/>
      <c r="F21" s="6"/>
      <c r="G21" s="61"/>
      <c r="H21" s="62"/>
      <c r="I21" s="6"/>
      <c r="K21" s="6"/>
      <c r="L21" s="61"/>
      <c r="M21" s="62"/>
      <c r="N21" s="62"/>
    </row>
    <row r="22" spans="1:14" x14ac:dyDescent="0.2">
      <c r="A22" s="60"/>
      <c r="B22" s="6"/>
      <c r="C22" s="61"/>
      <c r="D22" s="62">
        <f>I22+N22+N23</f>
        <v>400</v>
      </c>
      <c r="E22" s="6"/>
      <c r="F22" s="6" t="s">
        <v>123</v>
      </c>
      <c r="G22" s="61">
        <v>1234567</v>
      </c>
      <c r="H22" s="62">
        <v>4900</v>
      </c>
      <c r="I22" s="6">
        <f>IF((H22+N22+N23)&gt;5000,0,5000-H22-N22-N23)</f>
        <v>0</v>
      </c>
      <c r="K22" s="6" t="s">
        <v>128</v>
      </c>
      <c r="L22" s="61">
        <v>1234567</v>
      </c>
      <c r="M22" s="62">
        <v>1600</v>
      </c>
      <c r="N22" s="62">
        <f t="shared" ref="N22:N23" si="1">IF(M22&lt;2000,2000-M22,0)</f>
        <v>400</v>
      </c>
    </row>
    <row r="23" spans="1:14" x14ac:dyDescent="0.2">
      <c r="A23" s="60"/>
      <c r="B23" s="6"/>
      <c r="C23" s="61"/>
      <c r="D23" s="62"/>
      <c r="E23" s="6"/>
      <c r="F23" s="6"/>
      <c r="G23" s="61"/>
      <c r="H23" s="62"/>
      <c r="I23" s="6"/>
      <c r="K23" s="6" t="s">
        <v>129</v>
      </c>
      <c r="L23" s="61">
        <v>1234567</v>
      </c>
      <c r="M23" s="62">
        <v>3100</v>
      </c>
      <c r="N23" s="62">
        <f t="shared" si="1"/>
        <v>0</v>
      </c>
    </row>
    <row r="25" spans="1:14" x14ac:dyDescent="0.2">
      <c r="D25" s="63">
        <f>SUM(D16:D23)</f>
        <v>1969.15</v>
      </c>
      <c r="I25" s="63">
        <f>SUM(I16:I23)</f>
        <v>0</v>
      </c>
      <c r="N25" s="63">
        <f>SUM(N16:N23)</f>
        <v>1969.15</v>
      </c>
    </row>
    <row r="27" spans="1:14" x14ac:dyDescent="0.2">
      <c r="A27" s="60">
        <v>3</v>
      </c>
      <c r="B27" s="6" t="s">
        <v>118</v>
      </c>
      <c r="C27" s="61">
        <v>1234567</v>
      </c>
      <c r="D27" s="62">
        <f>I27+N27+N28</f>
        <v>500</v>
      </c>
      <c r="E27" s="6"/>
      <c r="F27" s="6" t="s">
        <v>121</v>
      </c>
      <c r="G27" s="61">
        <v>1234567</v>
      </c>
      <c r="H27" s="62">
        <v>4500</v>
      </c>
      <c r="I27" s="6">
        <f>IF((H27+N27+N28)&gt;5000,0,5000-H27-N27-N28)</f>
        <v>300</v>
      </c>
      <c r="K27" s="6" t="s">
        <v>124</v>
      </c>
      <c r="L27" s="61">
        <v>1234567</v>
      </c>
      <c r="M27" s="62">
        <v>2500</v>
      </c>
      <c r="N27" s="62">
        <f>IF(M27&lt;2000,2000-M27,0)</f>
        <v>0</v>
      </c>
    </row>
    <row r="28" spans="1:14" x14ac:dyDescent="0.2">
      <c r="A28" s="60"/>
      <c r="B28" s="6"/>
      <c r="C28" s="61"/>
      <c r="D28" s="62"/>
      <c r="E28" s="6"/>
      <c r="F28" s="6"/>
      <c r="G28" s="61"/>
      <c r="H28" s="62"/>
      <c r="I28" s="6"/>
      <c r="K28" s="6" t="s">
        <v>125</v>
      </c>
      <c r="L28" s="61">
        <v>1234567</v>
      </c>
      <c r="M28" s="62">
        <v>1800</v>
      </c>
      <c r="N28" s="62">
        <f>IF(M28&lt;2000,2000-M28,0)</f>
        <v>200</v>
      </c>
    </row>
    <row r="29" spans="1:14" x14ac:dyDescent="0.2">
      <c r="A29" s="60"/>
      <c r="B29" s="6"/>
      <c r="C29" s="61"/>
      <c r="D29" s="62"/>
      <c r="E29" s="6"/>
      <c r="F29" s="6"/>
      <c r="G29" s="61"/>
      <c r="H29" s="62"/>
      <c r="I29" s="6"/>
      <c r="K29" s="6"/>
      <c r="L29" s="61"/>
      <c r="M29" s="62"/>
      <c r="N29" s="62"/>
    </row>
    <row r="30" spans="1:14" x14ac:dyDescent="0.2">
      <c r="A30" s="60"/>
      <c r="B30" s="6"/>
      <c r="C30" s="61"/>
      <c r="D30" s="62">
        <f>I30+N30+N31</f>
        <v>50</v>
      </c>
      <c r="E30" s="6"/>
      <c r="F30" s="6" t="s">
        <v>122</v>
      </c>
      <c r="G30" s="61">
        <v>1234567</v>
      </c>
      <c r="H30" s="62">
        <v>5100</v>
      </c>
      <c r="I30" s="6">
        <f>IF((H30+N30+N31)&gt;5000,0,5000-H30-N30-N31)</f>
        <v>0</v>
      </c>
      <c r="K30" s="6" t="s">
        <v>126</v>
      </c>
      <c r="L30" s="61">
        <v>1234567</v>
      </c>
      <c r="M30" s="62">
        <v>1950</v>
      </c>
      <c r="N30" s="62">
        <f t="shared" ref="N30:N31" si="2">IF(M30&lt;2000,2000-M30,0)</f>
        <v>50</v>
      </c>
    </row>
    <row r="31" spans="1:14" x14ac:dyDescent="0.2">
      <c r="A31" s="60"/>
      <c r="B31" s="6"/>
      <c r="C31" s="61"/>
      <c r="D31" s="62"/>
      <c r="E31" s="6"/>
      <c r="F31" s="6"/>
      <c r="G31" s="61"/>
      <c r="H31" s="62"/>
      <c r="I31" s="6"/>
      <c r="K31" s="6" t="s">
        <v>127</v>
      </c>
      <c r="L31" s="61">
        <v>1234567</v>
      </c>
      <c r="M31" s="62">
        <v>3000</v>
      </c>
      <c r="N31" s="62">
        <f t="shared" si="2"/>
        <v>0</v>
      </c>
    </row>
    <row r="32" spans="1:14" x14ac:dyDescent="0.2">
      <c r="A32" s="60"/>
      <c r="B32" s="6"/>
      <c r="C32" s="61"/>
      <c r="D32" s="62"/>
      <c r="E32" s="6"/>
      <c r="F32" s="6"/>
      <c r="G32" s="61"/>
      <c r="H32" s="62"/>
      <c r="I32" s="6"/>
      <c r="K32" s="6"/>
      <c r="L32" s="61"/>
      <c r="M32" s="62"/>
      <c r="N32" s="62"/>
    </row>
    <row r="33" spans="1:14" x14ac:dyDescent="0.2">
      <c r="A33" s="60"/>
      <c r="B33" s="6"/>
      <c r="C33" s="61"/>
      <c r="D33" s="62">
        <f>I33+N33+N34</f>
        <v>400</v>
      </c>
      <c r="E33" s="6"/>
      <c r="F33" s="6" t="s">
        <v>123</v>
      </c>
      <c r="G33" s="61">
        <v>1234567</v>
      </c>
      <c r="H33" s="62">
        <v>4900</v>
      </c>
      <c r="I33" s="6">
        <f>IF((H33+N33+N34)&gt;5000,0,5000-H33-N33-N34)</f>
        <v>0</v>
      </c>
      <c r="K33" s="6" t="s">
        <v>128</v>
      </c>
      <c r="L33" s="61">
        <v>1234567</v>
      </c>
      <c r="M33" s="62">
        <v>1600</v>
      </c>
      <c r="N33" s="62">
        <f t="shared" ref="N33:N34" si="3">IF(M33&lt;2000,2000-M33,0)</f>
        <v>400</v>
      </c>
    </row>
    <row r="34" spans="1:14" x14ac:dyDescent="0.2">
      <c r="A34" s="60"/>
      <c r="B34" s="6"/>
      <c r="C34" s="61"/>
      <c r="D34" s="62"/>
      <c r="E34" s="6"/>
      <c r="F34" s="6"/>
      <c r="G34" s="61"/>
      <c r="H34" s="62"/>
      <c r="I34" s="6"/>
      <c r="K34" s="6" t="s">
        <v>129</v>
      </c>
      <c r="L34" s="61">
        <v>1234567</v>
      </c>
      <c r="M34" s="62">
        <v>3100</v>
      </c>
      <c r="N34" s="62">
        <f t="shared" si="3"/>
        <v>0</v>
      </c>
    </row>
    <row r="36" spans="1:14" x14ac:dyDescent="0.2">
      <c r="D36" s="63">
        <f>SUM(D27:D34)</f>
        <v>950</v>
      </c>
      <c r="I36" s="63">
        <f>SUM(I27:I34)</f>
        <v>300</v>
      </c>
      <c r="N36" s="63">
        <f>SUM(N27:N34)</f>
        <v>650</v>
      </c>
    </row>
    <row r="38" spans="1:14" x14ac:dyDescent="0.2">
      <c r="A38" s="60">
        <v>4</v>
      </c>
      <c r="B38" s="6" t="s">
        <v>119</v>
      </c>
      <c r="C38" s="61">
        <v>1234567</v>
      </c>
      <c r="D38" s="62">
        <f>I38+N38+N39</f>
        <v>500</v>
      </c>
      <c r="E38" s="6"/>
      <c r="F38" s="6" t="s">
        <v>121</v>
      </c>
      <c r="G38" s="61">
        <v>1234567</v>
      </c>
      <c r="H38" s="62">
        <v>4500</v>
      </c>
      <c r="I38" s="6">
        <f>IF((H38+N38+N39)&gt;5000,0,5000-H38-N38-N39)</f>
        <v>300</v>
      </c>
      <c r="K38" s="6" t="s">
        <v>124</v>
      </c>
      <c r="L38" s="61">
        <v>1234567</v>
      </c>
      <c r="M38" s="62">
        <v>2500</v>
      </c>
      <c r="N38" s="62">
        <f>IF(M38&lt;2000,2000-M38,0)</f>
        <v>0</v>
      </c>
    </row>
    <row r="39" spans="1:14" x14ac:dyDescent="0.2">
      <c r="A39" s="60"/>
      <c r="B39" s="6"/>
      <c r="C39" s="61"/>
      <c r="D39" s="62"/>
      <c r="E39" s="6"/>
      <c r="F39" s="6"/>
      <c r="G39" s="61"/>
      <c r="H39" s="62"/>
      <c r="I39" s="6"/>
      <c r="K39" s="6" t="s">
        <v>125</v>
      </c>
      <c r="L39" s="61">
        <v>1234567</v>
      </c>
      <c r="M39" s="62">
        <v>1800</v>
      </c>
      <c r="N39" s="62">
        <f>IF(M39&lt;2000,2000-M39,0)</f>
        <v>200</v>
      </c>
    </row>
    <row r="40" spans="1:14" x14ac:dyDescent="0.2">
      <c r="A40" s="60"/>
      <c r="B40" s="6"/>
      <c r="C40" s="61"/>
      <c r="D40" s="62"/>
      <c r="E40" s="6"/>
      <c r="F40" s="6"/>
      <c r="G40" s="61"/>
      <c r="H40" s="62"/>
      <c r="I40" s="6"/>
      <c r="K40" s="6"/>
      <c r="L40" s="61"/>
      <c r="M40" s="62"/>
      <c r="N40" s="62"/>
    </row>
    <row r="41" spans="1:14" x14ac:dyDescent="0.2">
      <c r="A41" s="60"/>
      <c r="B41" s="6"/>
      <c r="C41" s="61"/>
      <c r="D41" s="62">
        <f>I41+N41+N42</f>
        <v>50</v>
      </c>
      <c r="E41" s="6"/>
      <c r="F41" s="6" t="s">
        <v>122</v>
      </c>
      <c r="G41" s="61">
        <v>1234567</v>
      </c>
      <c r="H41" s="62">
        <v>5100</v>
      </c>
      <c r="I41" s="6">
        <f>IF((H41+N41+N42)&gt;5000,0,5000-H41-N41-N42)</f>
        <v>0</v>
      </c>
      <c r="K41" s="6" t="s">
        <v>126</v>
      </c>
      <c r="L41" s="61">
        <v>1234567</v>
      </c>
      <c r="M41" s="62">
        <v>1950</v>
      </c>
      <c r="N41" s="62">
        <f t="shared" ref="N41:N42" si="4">IF(M41&lt;2000,2000-M41,0)</f>
        <v>50</v>
      </c>
    </row>
    <row r="42" spans="1:14" x14ac:dyDescent="0.2">
      <c r="A42" s="60"/>
      <c r="B42" s="6"/>
      <c r="C42" s="61"/>
      <c r="D42" s="62"/>
      <c r="E42" s="6"/>
      <c r="F42" s="6"/>
      <c r="G42" s="61"/>
      <c r="H42" s="62"/>
      <c r="I42" s="6"/>
      <c r="K42" s="6" t="s">
        <v>127</v>
      </c>
      <c r="L42" s="61">
        <v>1234567</v>
      </c>
      <c r="M42" s="62">
        <v>3000</v>
      </c>
      <c r="N42" s="62">
        <f t="shared" si="4"/>
        <v>0</v>
      </c>
    </row>
    <row r="43" spans="1:14" x14ac:dyDescent="0.2">
      <c r="A43" s="60"/>
      <c r="B43" s="6"/>
      <c r="C43" s="61"/>
      <c r="D43" s="62"/>
      <c r="E43" s="6"/>
      <c r="F43" s="6"/>
      <c r="G43" s="61"/>
      <c r="H43" s="62"/>
      <c r="I43" s="6"/>
      <c r="K43" s="6"/>
      <c r="L43" s="61"/>
      <c r="M43" s="62"/>
      <c r="N43" s="62"/>
    </row>
    <row r="44" spans="1:14" x14ac:dyDescent="0.2">
      <c r="A44" s="60"/>
      <c r="B44" s="6"/>
      <c r="C44" s="61"/>
      <c r="D44" s="62">
        <f>I44+N44+N45</f>
        <v>400</v>
      </c>
      <c r="E44" s="6"/>
      <c r="F44" s="6" t="s">
        <v>123</v>
      </c>
      <c r="G44" s="61">
        <v>1234567</v>
      </c>
      <c r="H44" s="62">
        <v>4900</v>
      </c>
      <c r="I44" s="6">
        <f>IF((H44+N44+N45)&gt;5000,0,5000-H44-N44-N45)</f>
        <v>0</v>
      </c>
      <c r="K44" s="6" t="s">
        <v>128</v>
      </c>
      <c r="L44" s="61">
        <v>1234567</v>
      </c>
      <c r="M44" s="62">
        <v>1600</v>
      </c>
      <c r="N44" s="62">
        <f t="shared" ref="N44:N45" si="5">IF(M44&lt;2000,2000-M44,0)</f>
        <v>400</v>
      </c>
    </row>
    <row r="45" spans="1:14" x14ac:dyDescent="0.2">
      <c r="A45" s="60"/>
      <c r="B45" s="6"/>
      <c r="C45" s="61"/>
      <c r="D45" s="62"/>
      <c r="E45" s="6"/>
      <c r="F45" s="6"/>
      <c r="G45" s="61"/>
      <c r="H45" s="62"/>
      <c r="I45" s="6"/>
      <c r="K45" s="6" t="s">
        <v>129</v>
      </c>
      <c r="L45" s="61">
        <v>1234567</v>
      </c>
      <c r="M45" s="62">
        <v>3100</v>
      </c>
      <c r="N45" s="62">
        <f t="shared" si="5"/>
        <v>0</v>
      </c>
    </row>
    <row r="47" spans="1:14" x14ac:dyDescent="0.2">
      <c r="D47" s="63">
        <f>SUM(D38:D45)</f>
        <v>950</v>
      </c>
      <c r="I47" s="63">
        <f>SUM(I38:I45)</f>
        <v>300</v>
      </c>
      <c r="N47" s="63">
        <f>SUM(N38:N45)</f>
        <v>650</v>
      </c>
    </row>
    <row r="49" spans="1:14" x14ac:dyDescent="0.2">
      <c r="A49" s="60">
        <v>5</v>
      </c>
      <c r="B49" s="6" t="s">
        <v>120</v>
      </c>
      <c r="C49" s="61">
        <v>1234567</v>
      </c>
      <c r="D49" s="62">
        <f>I49+N49+N50</f>
        <v>500</v>
      </c>
      <c r="E49" s="6"/>
      <c r="F49" s="6" t="s">
        <v>121</v>
      </c>
      <c r="G49" s="61">
        <v>1234567</v>
      </c>
      <c r="H49" s="62">
        <v>4500</v>
      </c>
      <c r="I49" s="6">
        <f>IF((H49+N49+N50)&gt;5000,0,5000-H49-N49-N50)</f>
        <v>300</v>
      </c>
      <c r="K49" s="6" t="s">
        <v>124</v>
      </c>
      <c r="L49" s="61">
        <v>1234567</v>
      </c>
      <c r="M49" s="62">
        <v>2500</v>
      </c>
      <c r="N49" s="62">
        <f>IF(M49&lt;2000,2000-M49,0)</f>
        <v>0</v>
      </c>
    </row>
    <row r="50" spans="1:14" x14ac:dyDescent="0.2">
      <c r="A50" s="60"/>
      <c r="B50" s="6"/>
      <c r="C50" s="61"/>
      <c r="D50" s="62"/>
      <c r="E50" s="6"/>
      <c r="F50" s="6"/>
      <c r="G50" s="61"/>
      <c r="H50" s="62"/>
      <c r="I50" s="6"/>
      <c r="K50" s="6" t="s">
        <v>125</v>
      </c>
      <c r="L50" s="61">
        <v>1234567</v>
      </c>
      <c r="M50" s="62">
        <v>1800</v>
      </c>
      <c r="N50" s="62">
        <f>IF(M50&lt;2000,2000-M50,0)</f>
        <v>200</v>
      </c>
    </row>
    <row r="51" spans="1:14" x14ac:dyDescent="0.2">
      <c r="A51" s="60"/>
      <c r="B51" s="6"/>
      <c r="C51" s="61"/>
      <c r="D51" s="62"/>
      <c r="E51" s="6"/>
      <c r="F51" s="6"/>
      <c r="G51" s="61"/>
      <c r="H51" s="62"/>
      <c r="I51" s="6"/>
      <c r="K51" s="6"/>
      <c r="L51" s="61"/>
      <c r="M51" s="62"/>
      <c r="N51" s="62"/>
    </row>
    <row r="52" spans="1:14" x14ac:dyDescent="0.2">
      <c r="A52" s="60"/>
      <c r="B52" s="6"/>
      <c r="C52" s="61"/>
      <c r="D52" s="62">
        <f>I52+N52+N53</f>
        <v>50</v>
      </c>
      <c r="E52" s="6"/>
      <c r="F52" s="6" t="s">
        <v>122</v>
      </c>
      <c r="G52" s="61">
        <v>1234567</v>
      </c>
      <c r="H52" s="62">
        <v>5100</v>
      </c>
      <c r="I52" s="6">
        <f>IF((H52+N52+N53)&gt;5000,0,5000-H52-N52-N53)</f>
        <v>0</v>
      </c>
      <c r="K52" s="6" t="s">
        <v>126</v>
      </c>
      <c r="L52" s="61">
        <v>1234567</v>
      </c>
      <c r="M52" s="62">
        <v>1950</v>
      </c>
      <c r="N52" s="62">
        <f t="shared" ref="N52:N53" si="6">IF(M52&lt;2000,2000-M52,0)</f>
        <v>50</v>
      </c>
    </row>
    <row r="53" spans="1:14" x14ac:dyDescent="0.2">
      <c r="A53" s="60"/>
      <c r="B53" s="6"/>
      <c r="C53" s="61"/>
      <c r="D53" s="62"/>
      <c r="E53" s="6"/>
      <c r="F53" s="6"/>
      <c r="G53" s="61"/>
      <c r="H53" s="62"/>
      <c r="I53" s="6"/>
      <c r="K53" s="6" t="s">
        <v>127</v>
      </c>
      <c r="L53" s="61">
        <v>1234567</v>
      </c>
      <c r="M53" s="62">
        <v>3000</v>
      </c>
      <c r="N53" s="62">
        <f t="shared" si="6"/>
        <v>0</v>
      </c>
    </row>
    <row r="54" spans="1:14" x14ac:dyDescent="0.2">
      <c r="A54" s="60"/>
      <c r="B54" s="6"/>
      <c r="C54" s="61"/>
      <c r="D54" s="62"/>
      <c r="E54" s="6"/>
      <c r="F54" s="6"/>
      <c r="G54" s="61"/>
      <c r="H54" s="62"/>
      <c r="I54" s="6"/>
      <c r="K54" s="6"/>
      <c r="L54" s="61"/>
      <c r="M54" s="62"/>
      <c r="N54" s="62"/>
    </row>
    <row r="55" spans="1:14" x14ac:dyDescent="0.2">
      <c r="A55" s="60"/>
      <c r="B55" s="6"/>
      <c r="C55" s="61"/>
      <c r="D55" s="62">
        <f>I55+N55+N56</f>
        <v>400</v>
      </c>
      <c r="E55" s="6"/>
      <c r="F55" s="6" t="s">
        <v>123</v>
      </c>
      <c r="G55" s="61">
        <v>1234567</v>
      </c>
      <c r="H55" s="62">
        <v>4900</v>
      </c>
      <c r="I55" s="6">
        <f>IF((H55+N55+N56)&gt;5000,0,5000-H55-N55-N56)</f>
        <v>0</v>
      </c>
      <c r="K55" s="6" t="s">
        <v>128</v>
      </c>
      <c r="L55" s="61">
        <v>1234567</v>
      </c>
      <c r="M55" s="62">
        <v>1600</v>
      </c>
      <c r="N55" s="62">
        <f t="shared" ref="N55:N56" si="7">IF(M55&lt;2000,2000-M55,0)</f>
        <v>400</v>
      </c>
    </row>
    <row r="56" spans="1:14" x14ac:dyDescent="0.2">
      <c r="A56" s="60"/>
      <c r="B56" s="6"/>
      <c r="C56" s="61"/>
      <c r="D56" s="62"/>
      <c r="E56" s="6"/>
      <c r="F56" s="6"/>
      <c r="G56" s="61"/>
      <c r="H56" s="62"/>
      <c r="I56" s="6"/>
      <c r="K56" s="6" t="s">
        <v>129</v>
      </c>
      <c r="L56" s="61">
        <v>1234567</v>
      </c>
      <c r="M56" s="62">
        <v>3100</v>
      </c>
      <c r="N56" s="62">
        <f t="shared" si="7"/>
        <v>0</v>
      </c>
    </row>
    <row r="58" spans="1:14" x14ac:dyDescent="0.2">
      <c r="D58" s="63">
        <f>SUM(D49:D56)</f>
        <v>950</v>
      </c>
      <c r="I58" s="63">
        <f>SUM(I49:I56)</f>
        <v>300</v>
      </c>
      <c r="N58" s="63">
        <f>SUM(N49:N56)</f>
        <v>650</v>
      </c>
    </row>
    <row r="60" spans="1:14" x14ac:dyDescent="0.2">
      <c r="B60" t="s">
        <v>115</v>
      </c>
      <c r="D60" s="67">
        <f>D58+D47+D36+D25+D14</f>
        <v>5769.15</v>
      </c>
      <c r="E60" s="3"/>
      <c r="F60" s="3"/>
      <c r="I60" s="67">
        <f>I58+I47+I36+I25+I14</f>
        <v>1200</v>
      </c>
      <c r="K60" s="3"/>
      <c r="N60" s="67">
        <f>N58+N47+N36+N25+N14</f>
        <v>4569.1499999999996</v>
      </c>
    </row>
    <row r="63" spans="1:14" x14ac:dyDescent="0.2">
      <c r="D63" s="5"/>
      <c r="E63" s="68"/>
      <c r="F63" s="68"/>
      <c r="G63" s="69"/>
      <c r="H63" s="5"/>
      <c r="I63" s="68"/>
      <c r="J63" s="68"/>
      <c r="K63" s="68"/>
      <c r="L63" s="69"/>
      <c r="M63" s="5"/>
    </row>
    <row r="64" spans="1:14" x14ac:dyDescent="0.2">
      <c r="D64" s="5"/>
      <c r="E64" s="68"/>
      <c r="F64" s="68"/>
      <c r="G64" s="69"/>
      <c r="H64" s="5"/>
      <c r="I64" s="68"/>
      <c r="J64" s="68"/>
      <c r="K64" s="68"/>
      <c r="L64" s="69"/>
      <c r="M64" s="5"/>
    </row>
    <row r="65" spans="4:13" customFormat="1" x14ac:dyDescent="0.2">
      <c r="D65" s="5"/>
      <c r="E65" s="68"/>
      <c r="F65" s="68"/>
      <c r="G65" s="69"/>
      <c r="H65" s="5"/>
      <c r="I65" s="68"/>
      <c r="J65" s="68"/>
      <c r="K65" s="68"/>
      <c r="L65" s="69"/>
      <c r="M65" s="5"/>
    </row>
    <row r="66" spans="4:13" customFormat="1" x14ac:dyDescent="0.2">
      <c r="D66" s="5"/>
      <c r="E66" s="68"/>
      <c r="F66" s="68"/>
      <c r="G66" s="69"/>
      <c r="H66" s="5"/>
      <c r="I66" s="68"/>
      <c r="J66" s="68"/>
      <c r="K66" s="68"/>
      <c r="L66" s="69"/>
      <c r="M66" s="5"/>
    </row>
    <row r="67" spans="4:13" customFormat="1" x14ac:dyDescent="0.2">
      <c r="D67" s="5"/>
      <c r="E67" s="68"/>
      <c r="F67" s="68"/>
      <c r="G67" s="69"/>
      <c r="H67" s="5"/>
      <c r="I67" s="68"/>
      <c r="J67" s="68"/>
      <c r="K67" s="68"/>
      <c r="L67" s="69"/>
      <c r="M67" s="5"/>
    </row>
    <row r="68" spans="4:13" customFormat="1" x14ac:dyDescent="0.2">
      <c r="D68" s="5"/>
      <c r="E68" s="68"/>
      <c r="F68" s="68"/>
      <c r="G68" s="69"/>
      <c r="H68" s="5"/>
      <c r="I68" s="68"/>
      <c r="J68" s="68"/>
      <c r="K68" s="68"/>
      <c r="L68" s="69"/>
      <c r="M68" s="5"/>
    </row>
    <row r="69" spans="4:13" customFormat="1" x14ac:dyDescent="0.2">
      <c r="D69" s="5"/>
      <c r="E69" s="68"/>
      <c r="F69" s="68"/>
      <c r="G69" s="69"/>
      <c r="H69" s="5"/>
      <c r="I69" s="68"/>
      <c r="J69" s="68"/>
      <c r="K69" s="68"/>
      <c r="L69" s="69"/>
      <c r="M69" s="5"/>
    </row>
    <row r="70" spans="4:13" customFormat="1" x14ac:dyDescent="0.2">
      <c r="D70" s="5"/>
      <c r="E70" s="68"/>
      <c r="F70" s="68"/>
      <c r="G70" s="69"/>
      <c r="H70" s="5"/>
      <c r="I70" s="68"/>
      <c r="J70" s="68"/>
      <c r="K70" s="68"/>
      <c r="L70" s="69"/>
      <c r="M70" s="5"/>
    </row>
    <row r="71" spans="4:13" customFormat="1" x14ac:dyDescent="0.2">
      <c r="D71" s="5"/>
      <c r="E71" s="68"/>
      <c r="F71" s="68"/>
      <c r="G71" s="69"/>
      <c r="H71" s="5"/>
      <c r="I71" s="68"/>
      <c r="J71" s="68"/>
      <c r="K71" s="68"/>
      <c r="L71" s="69"/>
      <c r="M71" s="5"/>
    </row>
    <row r="72" spans="4:13" customFormat="1" x14ac:dyDescent="0.2">
      <c r="D72" s="5"/>
      <c r="E72" s="68"/>
      <c r="F72" s="68"/>
      <c r="G72" s="69"/>
      <c r="H72" s="5"/>
      <c r="I72" s="68"/>
      <c r="J72" s="68"/>
      <c r="K72" s="68"/>
      <c r="L72" s="69"/>
      <c r="M72" s="5"/>
    </row>
    <row r="73" spans="4:13" customFormat="1" x14ac:dyDescent="0.2">
      <c r="D73" s="5"/>
      <c r="E73" s="68"/>
      <c r="F73" s="68"/>
      <c r="G73" s="69"/>
      <c r="H73" s="5"/>
      <c r="I73" s="68"/>
      <c r="J73" s="68"/>
      <c r="K73" s="68"/>
      <c r="L73" s="69"/>
      <c r="M73" s="5"/>
    </row>
    <row r="74" spans="4:13" customFormat="1" x14ac:dyDescent="0.2">
      <c r="D74" s="5"/>
      <c r="E74" s="68"/>
      <c r="F74" s="68"/>
      <c r="G74" s="69"/>
      <c r="H74" s="5"/>
      <c r="I74" s="68"/>
      <c r="J74" s="68"/>
      <c r="K74" s="68"/>
      <c r="L74" s="69"/>
      <c r="M74" s="5"/>
    </row>
    <row r="75" spans="4:13" customFormat="1" x14ac:dyDescent="0.2">
      <c r="D75" s="5"/>
      <c r="E75" s="68"/>
      <c r="F75" s="68"/>
      <c r="G75" s="69"/>
      <c r="H75" s="5"/>
      <c r="I75" s="68"/>
      <c r="J75" s="68"/>
      <c r="K75" s="68"/>
      <c r="L75" s="69"/>
      <c r="M75" s="5"/>
    </row>
    <row r="76" spans="4:13" customFormat="1" x14ac:dyDescent="0.2">
      <c r="D76" s="5"/>
      <c r="E76" s="68"/>
      <c r="F76" s="68"/>
      <c r="G76" s="69"/>
      <c r="H76" s="5"/>
      <c r="I76" s="68"/>
      <c r="J76" s="68"/>
      <c r="K76" s="68"/>
      <c r="L76" s="69"/>
      <c r="M76" s="5"/>
    </row>
    <row r="77" spans="4:13" customFormat="1" x14ac:dyDescent="0.2">
      <c r="D77" s="5"/>
      <c r="E77" s="68"/>
      <c r="F77" s="68"/>
      <c r="G77" s="69"/>
      <c r="H77" s="5"/>
      <c r="I77" s="68"/>
      <c r="J77" s="68"/>
      <c r="K77" s="68"/>
      <c r="L77" s="69"/>
      <c r="M77" s="5"/>
    </row>
    <row r="78" spans="4:13" customFormat="1" x14ac:dyDescent="0.2">
      <c r="D78" s="5"/>
      <c r="E78" s="68"/>
      <c r="F78" s="68"/>
      <c r="G78" s="69"/>
      <c r="H78" s="5"/>
      <c r="I78" s="68"/>
      <c r="J78" s="68"/>
      <c r="K78" s="68"/>
      <c r="L78" s="69"/>
      <c r="M78" s="5"/>
    </row>
    <row r="79" spans="4:13" customFormat="1" x14ac:dyDescent="0.2">
      <c r="D79" s="5"/>
      <c r="E79" s="68"/>
      <c r="F79" s="68"/>
      <c r="G79" s="69"/>
      <c r="H79" s="5"/>
      <c r="I79" s="68"/>
      <c r="J79" s="68"/>
      <c r="K79" s="68"/>
      <c r="L79" s="69"/>
      <c r="M79" s="5"/>
    </row>
    <row r="80" spans="4:13" customFormat="1" x14ac:dyDescent="0.2">
      <c r="D80" s="5"/>
      <c r="E80" s="68"/>
      <c r="F80" s="68"/>
      <c r="G80" s="69"/>
      <c r="H80" s="5"/>
      <c r="I80" s="68"/>
      <c r="J80" s="68"/>
      <c r="K80" s="68"/>
      <c r="L80" s="69"/>
      <c r="M80" s="5"/>
    </row>
    <row r="81" spans="4:13" customFormat="1" x14ac:dyDescent="0.2">
      <c r="D81" s="5"/>
      <c r="E81" s="68"/>
      <c r="F81" s="68"/>
      <c r="G81" s="69"/>
      <c r="H81" s="5"/>
      <c r="I81" s="68"/>
      <c r="J81" s="68"/>
      <c r="K81" s="68"/>
      <c r="L81" s="69"/>
      <c r="M81" s="5"/>
    </row>
    <row r="82" spans="4:13" customFormat="1" x14ac:dyDescent="0.2">
      <c r="D82" s="5"/>
      <c r="E82" s="68"/>
      <c r="F82" s="68"/>
      <c r="G82" s="69"/>
      <c r="H82" s="5"/>
      <c r="I82" s="68"/>
      <c r="J82" s="68"/>
      <c r="K82" s="68"/>
      <c r="L82" s="69"/>
      <c r="M82" s="5"/>
    </row>
    <row r="83" spans="4:13" customFormat="1" x14ac:dyDescent="0.2">
      <c r="D83" s="5"/>
      <c r="E83" s="68"/>
      <c r="F83" s="68"/>
      <c r="G83" s="69"/>
      <c r="H83" s="5"/>
      <c r="I83" s="68"/>
      <c r="J83" s="68"/>
      <c r="K83" s="68"/>
      <c r="L83" s="69"/>
      <c r="M83" s="5"/>
    </row>
    <row r="84" spans="4:13" customFormat="1" x14ac:dyDescent="0.2">
      <c r="D84" s="5"/>
      <c r="E84" s="68"/>
      <c r="F84" s="68"/>
      <c r="G84" s="69"/>
      <c r="H84" s="5"/>
      <c r="I84" s="68"/>
      <c r="J84" s="68"/>
      <c r="K84" s="68"/>
      <c r="L84" s="69"/>
      <c r="M84" s="5"/>
    </row>
  </sheetData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52"/>
  <sheetViews>
    <sheetView tabSelected="1" zoomScale="80" zoomScaleNormal="80" zoomScalePageLayoutView="80" workbookViewId="0">
      <selection activeCell="S18" sqref="S18"/>
    </sheetView>
  </sheetViews>
  <sheetFormatPr baseColWidth="10" defaultColWidth="8.83203125" defaultRowHeight="15" x14ac:dyDescent="0.2"/>
  <cols>
    <col min="1" max="1" width="2.83203125" customWidth="1"/>
    <col min="2" max="2" width="39.33203125" customWidth="1"/>
    <col min="3" max="3" width="24.83203125" customWidth="1"/>
    <col min="4" max="4" width="2.5" customWidth="1"/>
    <col min="5" max="5" width="14.5" style="3" customWidth="1"/>
    <col min="6" max="6" width="2.5" customWidth="1"/>
    <col min="7" max="8" width="14.5" style="3" customWidth="1"/>
    <col min="9" max="9" width="2.5" customWidth="1"/>
    <col min="10" max="10" width="14.5" style="3" customWidth="1"/>
    <col min="11" max="11" width="2.5" customWidth="1"/>
    <col min="12" max="13" width="14.5" style="3" customWidth="1"/>
    <col min="14" max="14" width="2.5" customWidth="1"/>
    <col min="15" max="15" width="14.5" style="3" customWidth="1"/>
  </cols>
  <sheetData>
    <row r="1" spans="2:15" ht="19" x14ac:dyDescent="0.25">
      <c r="B1" s="8" t="s">
        <v>46</v>
      </c>
    </row>
    <row r="2" spans="2:15" ht="19" x14ac:dyDescent="0.25">
      <c r="B2" s="8"/>
      <c r="G2" s="13" t="s">
        <v>27</v>
      </c>
      <c r="H2" s="13"/>
      <c r="I2" s="13"/>
      <c r="J2" s="13"/>
      <c r="L2" s="11" t="s">
        <v>26</v>
      </c>
      <c r="M2" s="11"/>
      <c r="N2" s="12"/>
      <c r="O2" s="11"/>
    </row>
    <row r="3" spans="2:15" ht="9" customHeight="1" x14ac:dyDescent="0.25">
      <c r="B3" s="8"/>
    </row>
    <row r="4" spans="2:15" x14ac:dyDescent="0.2">
      <c r="B4" s="9" t="s">
        <v>5</v>
      </c>
      <c r="C4" s="9" t="s">
        <v>6</v>
      </c>
      <c r="E4" s="10" t="s">
        <v>0</v>
      </c>
      <c r="G4" s="10" t="s">
        <v>1</v>
      </c>
      <c r="H4" s="10" t="s">
        <v>2</v>
      </c>
      <c r="J4" s="10" t="s">
        <v>38</v>
      </c>
      <c r="L4" s="10" t="s">
        <v>3</v>
      </c>
      <c r="M4" s="10" t="s">
        <v>4</v>
      </c>
      <c r="O4" s="10" t="s">
        <v>45</v>
      </c>
    </row>
    <row r="5" spans="2:15" ht="8.25" customHeight="1" x14ac:dyDescent="0.2"/>
    <row r="6" spans="2:15" x14ac:dyDescent="0.2">
      <c r="C6" s="2" t="s">
        <v>12</v>
      </c>
      <c r="E6" s="4">
        <v>2500</v>
      </c>
      <c r="G6" s="3">
        <v>3000</v>
      </c>
      <c r="H6" s="3">
        <f>IF(G6&gt;E6,G6-E6,0)</f>
        <v>500</v>
      </c>
      <c r="L6" s="3">
        <v>2000</v>
      </c>
      <c r="M6" s="3">
        <f>IF(L6&gt;E6,L6-E6,0)</f>
        <v>0</v>
      </c>
    </row>
    <row r="7" spans="2:15" x14ac:dyDescent="0.2">
      <c r="B7" s="1" t="s">
        <v>8</v>
      </c>
      <c r="C7" s="2" t="s">
        <v>13</v>
      </c>
      <c r="E7" s="4">
        <v>2700</v>
      </c>
      <c r="G7" s="3">
        <v>3000</v>
      </c>
      <c r="H7" s="3">
        <f>IF(G7&gt;E7,G7-E7,0)</f>
        <v>300</v>
      </c>
      <c r="L7" s="3">
        <v>2000</v>
      </c>
      <c r="M7" s="3">
        <f>IF(L7&gt;E7,L7-E7,0)</f>
        <v>0</v>
      </c>
    </row>
    <row r="8" spans="2:15" x14ac:dyDescent="0.2">
      <c r="C8" s="2" t="s">
        <v>14</v>
      </c>
      <c r="E8" s="4">
        <v>2900</v>
      </c>
      <c r="G8" s="3">
        <v>3000</v>
      </c>
      <c r="H8" s="3">
        <f>IF(G8&gt;E8,G8-E8,0)</f>
        <v>100</v>
      </c>
      <c r="J8" s="3">
        <f>SMALL(H6:H10,1)+SMALL(H6:H10,2)+SMALL(H6:H10,3)</f>
        <v>900</v>
      </c>
      <c r="L8" s="3">
        <v>2000</v>
      </c>
      <c r="M8" s="3">
        <f>IF(L8&gt;E8,L8-E8,0)</f>
        <v>0</v>
      </c>
      <c r="O8" s="3">
        <f>SMALL(M6:M10,1)+SMALL(M6:M10,2)</f>
        <v>0</v>
      </c>
    </row>
    <row r="9" spans="2:15" x14ac:dyDescent="0.2">
      <c r="C9" s="2" t="s">
        <v>28</v>
      </c>
      <c r="E9" s="4">
        <v>2000</v>
      </c>
      <c r="G9" s="3">
        <v>3000</v>
      </c>
      <c r="H9" s="3">
        <f t="shared" ref="H9:H10" si="0">IF(G9&gt;E9,G9-E9,0)</f>
        <v>1000</v>
      </c>
      <c r="L9" s="3">
        <v>2000</v>
      </c>
      <c r="M9" s="3">
        <f t="shared" ref="M9:M10" si="1">IF(L9&gt;E9,L9-E9,0)</f>
        <v>0</v>
      </c>
    </row>
    <row r="10" spans="2:15" x14ac:dyDescent="0.2">
      <c r="C10" s="2" t="s">
        <v>29</v>
      </c>
      <c r="E10" s="4">
        <v>2000</v>
      </c>
      <c r="G10" s="3">
        <v>3000</v>
      </c>
      <c r="H10" s="3">
        <f t="shared" si="0"/>
        <v>1000</v>
      </c>
      <c r="L10" s="3">
        <v>2000</v>
      </c>
      <c r="M10" s="3">
        <f t="shared" si="1"/>
        <v>0</v>
      </c>
    </row>
    <row r="11" spans="2:15" ht="8.25" customHeight="1" x14ac:dyDescent="0.2"/>
    <row r="12" spans="2:15" x14ac:dyDescent="0.2">
      <c r="C12" s="2" t="s">
        <v>15</v>
      </c>
      <c r="E12" s="3">
        <v>1800</v>
      </c>
      <c r="G12" s="3">
        <v>3000</v>
      </c>
      <c r="H12" s="3">
        <f>IF(G12&gt;E12,G12-E12,0)</f>
        <v>1200</v>
      </c>
      <c r="L12" s="3">
        <v>2000</v>
      </c>
      <c r="M12" s="3">
        <f>IF(L12&gt;E12,L12-E12,0)</f>
        <v>200</v>
      </c>
    </row>
    <row r="13" spans="2:15" x14ac:dyDescent="0.2">
      <c r="B13" s="1" t="s">
        <v>7</v>
      </c>
      <c r="C13" s="2" t="s">
        <v>16</v>
      </c>
      <c r="E13" s="3">
        <v>10000</v>
      </c>
      <c r="G13" s="3">
        <v>3000</v>
      </c>
      <c r="H13" s="3">
        <f>IF(G13&gt;E13,G13-E13,0)</f>
        <v>0</v>
      </c>
      <c r="L13" s="3">
        <v>2000</v>
      </c>
      <c r="M13" s="3">
        <f>IF(L13&gt;E13,L13-E13,0)</f>
        <v>0</v>
      </c>
    </row>
    <row r="14" spans="2:15" x14ac:dyDescent="0.2">
      <c r="C14" s="2" t="s">
        <v>17</v>
      </c>
      <c r="E14" s="3">
        <v>2500</v>
      </c>
      <c r="G14" s="3">
        <v>3000</v>
      </c>
      <c r="H14" s="3">
        <f>IF(G14&gt;E14,G14-E14,0)</f>
        <v>500</v>
      </c>
      <c r="J14" s="3">
        <f>SMALL(H12:H16,1)+SMALL(H12:H16,2)+SMALL(H12:H16,3)</f>
        <v>1500</v>
      </c>
      <c r="L14" s="3">
        <v>2000</v>
      </c>
      <c r="M14" s="3">
        <f>IF(L14&gt;E14,L14-E14,0)</f>
        <v>0</v>
      </c>
      <c r="O14" s="3">
        <f>SMALL(M12:M16,1)+SMALL(M12:M16,2)</f>
        <v>0</v>
      </c>
    </row>
    <row r="15" spans="2:15" x14ac:dyDescent="0.2">
      <c r="C15" s="2" t="s">
        <v>30</v>
      </c>
      <c r="E15" s="3">
        <v>2000</v>
      </c>
      <c r="G15" s="3">
        <v>3000</v>
      </c>
      <c r="H15" s="3">
        <f t="shared" ref="H15:H16" si="2">IF(G15&gt;E15,G15-E15,0)</f>
        <v>1000</v>
      </c>
      <c r="L15" s="3">
        <v>2000</v>
      </c>
      <c r="M15" s="3">
        <f t="shared" ref="M15:M16" si="3">IF(L15&gt;E15,L15-E15,0)</f>
        <v>0</v>
      </c>
    </row>
    <row r="16" spans="2:15" x14ac:dyDescent="0.2">
      <c r="C16" s="2" t="s">
        <v>31</v>
      </c>
      <c r="E16" s="3">
        <v>1500</v>
      </c>
      <c r="G16" s="3">
        <v>3000</v>
      </c>
      <c r="H16" s="3">
        <f t="shared" si="2"/>
        <v>1500</v>
      </c>
      <c r="L16" s="3">
        <v>2000</v>
      </c>
      <c r="M16" s="3">
        <f t="shared" si="3"/>
        <v>500</v>
      </c>
    </row>
    <row r="17" spans="2:15" ht="8.25" customHeight="1" x14ac:dyDescent="0.2"/>
    <row r="18" spans="2:15" x14ac:dyDescent="0.2">
      <c r="C18" s="2" t="s">
        <v>18</v>
      </c>
      <c r="E18" s="3">
        <v>2600</v>
      </c>
      <c r="G18" s="3">
        <v>3000</v>
      </c>
      <c r="H18" s="3">
        <f>IF(G18&gt;E18,G18-E18,0)</f>
        <v>400</v>
      </c>
      <c r="L18" s="3">
        <v>2000</v>
      </c>
      <c r="M18" s="3">
        <f>IF(L18&gt;E18,L18-E18,0)</f>
        <v>0</v>
      </c>
    </row>
    <row r="19" spans="2:15" x14ac:dyDescent="0.2">
      <c r="B19" s="1" t="s">
        <v>9</v>
      </c>
      <c r="C19" s="2" t="s">
        <v>20</v>
      </c>
      <c r="E19" s="3">
        <v>3500</v>
      </c>
      <c r="G19" s="3">
        <v>3000</v>
      </c>
      <c r="H19" s="3">
        <f>IF(G19&gt;E19,G19-E19,0)</f>
        <v>0</v>
      </c>
      <c r="L19" s="3">
        <v>2000</v>
      </c>
      <c r="M19" s="3">
        <f>IF(L19&gt;E19,L19-E19,0)</f>
        <v>0</v>
      </c>
    </row>
    <row r="20" spans="2:15" x14ac:dyDescent="0.2">
      <c r="C20" s="2" t="s">
        <v>19</v>
      </c>
      <c r="E20" s="3">
        <v>3100</v>
      </c>
      <c r="G20" s="3">
        <v>3000</v>
      </c>
      <c r="H20" s="3">
        <f>IF(G20&gt;E20,G20-E20,0)</f>
        <v>0</v>
      </c>
      <c r="J20" s="3">
        <f>SMALL(H18:H22,1)+SMALL(H18:H22,2)+SMALL(H18:H22,3)</f>
        <v>400</v>
      </c>
      <c r="L20" s="3">
        <v>2000</v>
      </c>
      <c r="M20" s="3">
        <f>IF(L20&gt;E20,L20-E20,0)</f>
        <v>0</v>
      </c>
      <c r="O20" s="3">
        <f>SMALL(M18:M22,1)+SMALL(M18:M22,2)</f>
        <v>0</v>
      </c>
    </row>
    <row r="21" spans="2:15" x14ac:dyDescent="0.2">
      <c r="C21" s="2" t="s">
        <v>32</v>
      </c>
      <c r="E21" s="3">
        <v>2500</v>
      </c>
      <c r="G21" s="3">
        <v>3000</v>
      </c>
      <c r="H21" s="3">
        <f t="shared" ref="H21:H22" si="4">IF(G21&gt;E21,G21-E21,0)</f>
        <v>500</v>
      </c>
      <c r="L21" s="3">
        <v>2000</v>
      </c>
      <c r="M21" s="3">
        <f t="shared" ref="M21:M22" si="5">IF(L21&gt;E21,L21-E21,0)</f>
        <v>0</v>
      </c>
    </row>
    <row r="22" spans="2:15" x14ac:dyDescent="0.2">
      <c r="C22" s="2" t="s">
        <v>33</v>
      </c>
      <c r="E22" s="3">
        <v>1000</v>
      </c>
      <c r="G22" s="3">
        <v>3000</v>
      </c>
      <c r="H22" s="3">
        <f t="shared" si="4"/>
        <v>2000</v>
      </c>
      <c r="L22" s="3">
        <v>2000</v>
      </c>
      <c r="M22" s="3">
        <f t="shared" si="5"/>
        <v>1000</v>
      </c>
    </row>
    <row r="23" spans="2:15" ht="8.25" customHeight="1" x14ac:dyDescent="0.2"/>
    <row r="24" spans="2:15" x14ac:dyDescent="0.2">
      <c r="C24" s="2" t="s">
        <v>21</v>
      </c>
      <c r="E24" s="3">
        <v>3100</v>
      </c>
      <c r="G24" s="3">
        <v>3000</v>
      </c>
      <c r="H24" s="3">
        <f>IF(G24&gt;E24,G24-E24,0)</f>
        <v>0</v>
      </c>
      <c r="L24" s="3">
        <v>2000</v>
      </c>
      <c r="M24" s="3">
        <f>IF(L24&gt;E24,L24-E24,0)</f>
        <v>0</v>
      </c>
    </row>
    <row r="25" spans="2:15" x14ac:dyDescent="0.2">
      <c r="B25" s="1" t="s">
        <v>10</v>
      </c>
      <c r="C25" s="2" t="s">
        <v>22</v>
      </c>
      <c r="E25" s="3">
        <v>6000</v>
      </c>
      <c r="G25" s="3">
        <v>3000</v>
      </c>
      <c r="H25" s="3">
        <f>IF(G25&gt;E25,G25-E25,0)</f>
        <v>0</v>
      </c>
      <c r="L25" s="3">
        <v>2000</v>
      </c>
      <c r="M25" s="3">
        <f>IF(L25&gt;E25,L25-E25,0)</f>
        <v>0</v>
      </c>
    </row>
    <row r="26" spans="2:15" x14ac:dyDescent="0.2">
      <c r="C26" s="2" t="s">
        <v>18</v>
      </c>
      <c r="E26" s="3">
        <v>1000</v>
      </c>
      <c r="G26" s="3">
        <v>3000</v>
      </c>
      <c r="H26" s="3">
        <f>IF(G26&gt;E26,G26-E26,0)</f>
        <v>2000</v>
      </c>
      <c r="J26" s="3">
        <f>SMALL(H24:H28,1)+SMALL(H24:H28,2)+SMALL(H24:H28,3)</f>
        <v>2000</v>
      </c>
      <c r="L26" s="3">
        <v>2000</v>
      </c>
      <c r="M26" s="3">
        <f>IF(L26&gt;E26,L26-E26,0)</f>
        <v>1000</v>
      </c>
      <c r="O26" s="3">
        <f>SMALL(M24:M28,1)+SMALL(M24:M28,2)</f>
        <v>0</v>
      </c>
    </row>
    <row r="27" spans="2:15" x14ac:dyDescent="0.2">
      <c r="C27" s="2" t="s">
        <v>36</v>
      </c>
      <c r="E27" s="3">
        <v>1000</v>
      </c>
      <c r="G27" s="3">
        <v>3000</v>
      </c>
      <c r="H27" s="3">
        <f t="shared" ref="H27:H28" si="6">IF(G27&gt;E27,G27-E27,0)</f>
        <v>2000</v>
      </c>
      <c r="L27" s="3">
        <v>2000</v>
      </c>
      <c r="M27" s="3">
        <f t="shared" ref="M27:M28" si="7">IF(L27&gt;E27,L27-E27,0)</f>
        <v>1000</v>
      </c>
    </row>
    <row r="28" spans="2:15" x14ac:dyDescent="0.2">
      <c r="C28" s="2" t="s">
        <v>37</v>
      </c>
      <c r="E28" s="3">
        <v>1000</v>
      </c>
      <c r="G28" s="3">
        <v>3000</v>
      </c>
      <c r="H28" s="3">
        <f t="shared" si="6"/>
        <v>2000</v>
      </c>
      <c r="L28" s="3">
        <v>2000</v>
      </c>
      <c r="M28" s="3">
        <f t="shared" si="7"/>
        <v>1000</v>
      </c>
    </row>
    <row r="29" spans="2:15" ht="8.25" customHeight="1" x14ac:dyDescent="0.2"/>
    <row r="30" spans="2:15" x14ac:dyDescent="0.2">
      <c r="C30" s="2" t="s">
        <v>23</v>
      </c>
      <c r="E30" s="3">
        <v>8000</v>
      </c>
      <c r="G30" s="3">
        <v>3000</v>
      </c>
      <c r="H30" s="3">
        <f>IF(G30&gt;E30,G30-E30,0)</f>
        <v>0</v>
      </c>
      <c r="L30" s="3">
        <v>2000</v>
      </c>
      <c r="M30" s="3">
        <f>IF(L30&gt;E30,L30-E30,0)</f>
        <v>0</v>
      </c>
    </row>
    <row r="31" spans="2:15" x14ac:dyDescent="0.2">
      <c r="B31" s="1" t="s">
        <v>11</v>
      </c>
      <c r="C31" s="2" t="s">
        <v>25</v>
      </c>
      <c r="E31" s="3">
        <v>1000</v>
      </c>
      <c r="G31" s="3">
        <v>3000</v>
      </c>
      <c r="H31" s="3">
        <f>IF(G31&gt;E31,G31-E31,0)</f>
        <v>2000</v>
      </c>
      <c r="L31" s="3">
        <v>2000</v>
      </c>
      <c r="M31" s="3">
        <f>IF(L31&gt;E31,L31-E31,0)</f>
        <v>1000</v>
      </c>
    </row>
    <row r="32" spans="2:15" x14ac:dyDescent="0.2">
      <c r="C32" s="2" t="s">
        <v>24</v>
      </c>
      <c r="E32" s="3">
        <v>2500</v>
      </c>
      <c r="G32" s="3">
        <v>3000</v>
      </c>
      <c r="H32" s="3">
        <f>IF(G32&gt;E32,G32-E32,0)</f>
        <v>500</v>
      </c>
      <c r="J32" s="3">
        <f>SMALL(H30:H34,1)+SMALL(H30:H34,2)+SMALL(H30:H34,3)</f>
        <v>700</v>
      </c>
      <c r="L32" s="3">
        <v>2000</v>
      </c>
      <c r="M32" s="3">
        <f>IF(L32&gt;E32,L32-E32,0)</f>
        <v>0</v>
      </c>
      <c r="O32" s="3">
        <f>SMALL(M30:M34,1)+SMALL(M30:M34,2)</f>
        <v>0</v>
      </c>
    </row>
    <row r="33" spans="2:15" x14ac:dyDescent="0.2">
      <c r="C33" s="2" t="s">
        <v>34</v>
      </c>
      <c r="E33" s="3">
        <v>2500</v>
      </c>
      <c r="G33" s="3">
        <v>3000</v>
      </c>
      <c r="H33" s="3">
        <f t="shared" ref="H33:H34" si="8">IF(G33&gt;E33,G33-E33,0)</f>
        <v>500</v>
      </c>
      <c r="L33" s="3">
        <v>2000</v>
      </c>
      <c r="M33" s="3">
        <f t="shared" ref="M33:M34" si="9">IF(L33&gt;E33,L33-E33,0)</f>
        <v>0</v>
      </c>
    </row>
    <row r="34" spans="2:15" x14ac:dyDescent="0.2">
      <c r="C34" s="2" t="s">
        <v>35</v>
      </c>
      <c r="E34" s="3">
        <v>2800</v>
      </c>
      <c r="G34" s="3">
        <v>3000</v>
      </c>
      <c r="H34" s="3">
        <f t="shared" si="8"/>
        <v>200</v>
      </c>
      <c r="L34" s="3">
        <v>2000</v>
      </c>
      <c r="M34" s="3">
        <f t="shared" si="9"/>
        <v>0</v>
      </c>
    </row>
    <row r="35" spans="2:15" ht="8.25" customHeight="1" x14ac:dyDescent="0.2"/>
    <row r="36" spans="2:15" x14ac:dyDescent="0.2">
      <c r="C36" s="2" t="s">
        <v>23</v>
      </c>
      <c r="E36" s="3">
        <v>8000</v>
      </c>
      <c r="G36" s="3">
        <v>3000</v>
      </c>
      <c r="H36" s="3">
        <f>IF(G36&gt;E36,G36-E36,0)</f>
        <v>0</v>
      </c>
      <c r="L36" s="3">
        <v>2000</v>
      </c>
      <c r="M36" s="3">
        <f>IF(L36&gt;E36,L36-E36,0)</f>
        <v>0</v>
      </c>
    </row>
    <row r="37" spans="2:15" x14ac:dyDescent="0.2">
      <c r="B37" s="1" t="s">
        <v>39</v>
      </c>
      <c r="C37" s="2" t="s">
        <v>25</v>
      </c>
      <c r="E37" s="3">
        <v>1000</v>
      </c>
      <c r="G37" s="3">
        <v>3000</v>
      </c>
      <c r="H37" s="3">
        <f>IF(G37&gt;E37,G37-E37,0)</f>
        <v>2000</v>
      </c>
      <c r="L37" s="3">
        <v>2000</v>
      </c>
      <c r="M37" s="3">
        <f>IF(L37&gt;E37,L37-E37,0)</f>
        <v>1000</v>
      </c>
    </row>
    <row r="38" spans="2:15" x14ac:dyDescent="0.2">
      <c r="C38" s="2" t="s">
        <v>24</v>
      </c>
      <c r="E38" s="3">
        <v>2500</v>
      </c>
      <c r="G38" s="3">
        <v>3000</v>
      </c>
      <c r="H38" s="3">
        <f>IF(G38&gt;E38,G38-E38,0)</f>
        <v>500</v>
      </c>
      <c r="J38" s="3">
        <f>SMALL(H36:H40,1)+SMALL(H36:H40,2)+SMALL(H36:H40,3)</f>
        <v>700</v>
      </c>
      <c r="L38" s="3">
        <v>2000</v>
      </c>
      <c r="M38" s="3">
        <f>IF(L38&gt;E38,L38-E38,0)</f>
        <v>0</v>
      </c>
      <c r="O38" s="3">
        <f>SMALL(M36:M40,1)+SMALL(M36:M40,2)</f>
        <v>0</v>
      </c>
    </row>
    <row r="39" spans="2:15" x14ac:dyDescent="0.2">
      <c r="C39" s="2" t="s">
        <v>34</v>
      </c>
      <c r="E39" s="3">
        <v>2500</v>
      </c>
      <c r="G39" s="3">
        <v>3000</v>
      </c>
      <c r="H39" s="3">
        <f t="shared" ref="H39:H40" si="10">IF(G39&gt;E39,G39-E39,0)</f>
        <v>500</v>
      </c>
      <c r="L39" s="3">
        <v>2000</v>
      </c>
      <c r="M39" s="3">
        <f t="shared" ref="M39:M40" si="11">IF(L39&gt;E39,L39-E39,0)</f>
        <v>0</v>
      </c>
    </row>
    <row r="40" spans="2:15" x14ac:dyDescent="0.2">
      <c r="C40" s="2" t="s">
        <v>35</v>
      </c>
      <c r="E40" s="3">
        <v>2800</v>
      </c>
      <c r="G40" s="3">
        <v>3000</v>
      </c>
      <c r="H40" s="3">
        <f t="shared" si="10"/>
        <v>200</v>
      </c>
      <c r="L40" s="3">
        <v>2000</v>
      </c>
      <c r="M40" s="3">
        <f t="shared" si="11"/>
        <v>0</v>
      </c>
    </row>
    <row r="41" spans="2:15" ht="8.25" customHeight="1" x14ac:dyDescent="0.2"/>
    <row r="42" spans="2:15" x14ac:dyDescent="0.2">
      <c r="C42" s="2" t="s">
        <v>41</v>
      </c>
      <c r="E42" s="3">
        <v>8000</v>
      </c>
      <c r="G42" s="3">
        <v>3000</v>
      </c>
      <c r="H42" s="3">
        <f>IF(G42&gt;E42,G42-E42,0)</f>
        <v>0</v>
      </c>
      <c r="L42" s="3">
        <v>2000</v>
      </c>
      <c r="M42" s="3">
        <f>IF(L42&gt;E42,L42-E42,0)</f>
        <v>0</v>
      </c>
    </row>
    <row r="43" spans="2:15" x14ac:dyDescent="0.2">
      <c r="B43" s="1" t="s">
        <v>40</v>
      </c>
      <c r="C43" s="2" t="s">
        <v>42</v>
      </c>
      <c r="E43" s="3">
        <v>1000</v>
      </c>
      <c r="G43" s="3">
        <v>3000</v>
      </c>
      <c r="H43" s="3">
        <f>IF(G43&gt;E43,G43-E43,0)</f>
        <v>2000</v>
      </c>
      <c r="L43" s="3">
        <v>2000</v>
      </c>
      <c r="M43" s="3">
        <f>IF(L43&gt;E43,L43-E43,0)</f>
        <v>1000</v>
      </c>
    </row>
    <row r="44" spans="2:15" x14ac:dyDescent="0.2">
      <c r="C44" s="2" t="s">
        <v>43</v>
      </c>
      <c r="E44" s="3">
        <v>2500</v>
      </c>
      <c r="G44" s="3">
        <v>3000</v>
      </c>
      <c r="H44" s="3">
        <f>IF(G44&gt;E44,G44-E44,0)</f>
        <v>500</v>
      </c>
      <c r="J44" s="3">
        <f>SMALL(H42:H46,1)+SMALL(H42:H46,2)+SMALL(H42:H46,3)</f>
        <v>700</v>
      </c>
      <c r="L44" s="3">
        <v>2000</v>
      </c>
      <c r="M44" s="3">
        <f>IF(L44&gt;E44,L44-E44,0)</f>
        <v>0</v>
      </c>
      <c r="O44" s="3">
        <f>SMALL(M42:M46,1)+SMALL(M42:M46,2)</f>
        <v>0</v>
      </c>
    </row>
    <row r="45" spans="2:15" x14ac:dyDescent="0.2">
      <c r="C45" s="2" t="s">
        <v>34</v>
      </c>
      <c r="E45" s="3">
        <v>2500</v>
      </c>
      <c r="G45" s="3">
        <v>3000</v>
      </c>
      <c r="H45" s="3">
        <f t="shared" ref="H45:H46" si="12">IF(G45&gt;E45,G45-E45,0)</f>
        <v>500</v>
      </c>
      <c r="L45" s="3">
        <v>2000</v>
      </c>
      <c r="M45" s="3">
        <f t="shared" ref="M45:M46" si="13">IF(L45&gt;E45,L45-E45,0)</f>
        <v>0</v>
      </c>
    </row>
    <row r="46" spans="2:15" x14ac:dyDescent="0.2">
      <c r="C46" s="2" t="s">
        <v>44</v>
      </c>
      <c r="E46" s="3">
        <v>2800</v>
      </c>
      <c r="G46" s="3">
        <v>3000</v>
      </c>
      <c r="H46" s="3">
        <f t="shared" si="12"/>
        <v>200</v>
      </c>
      <c r="L46" s="3">
        <v>2000</v>
      </c>
      <c r="M46" s="3">
        <f t="shared" si="13"/>
        <v>0</v>
      </c>
    </row>
    <row r="47" spans="2:15" ht="8.25" customHeight="1" x14ac:dyDescent="0.2"/>
    <row r="48" spans="2:15" x14ac:dyDescent="0.2">
      <c r="B48" s="6" t="s">
        <v>51</v>
      </c>
      <c r="J48" s="7">
        <f>SMALL(J6:J47,1)+SMALL(J6:J47,2)+SMALL(J6:J47,3)+SMALL(J6:J47,4)</f>
        <v>2500</v>
      </c>
      <c r="O48"/>
    </row>
    <row r="49" spans="2:15" ht="6.75" customHeight="1" x14ac:dyDescent="0.2">
      <c r="J49" s="5"/>
      <c r="O49"/>
    </row>
    <row r="50" spans="2:15" x14ac:dyDescent="0.2">
      <c r="B50" s="6" t="s">
        <v>52</v>
      </c>
      <c r="J50" s="7">
        <f>SMALL(J6:J47,1)+SMALL(J6:J47,2)+SMALL(J6:J47,3)</f>
        <v>1800</v>
      </c>
      <c r="O50"/>
    </row>
    <row r="51" spans="2:15" ht="7.5" customHeight="1" x14ac:dyDescent="0.2">
      <c r="O51"/>
    </row>
    <row r="52" spans="2:15" x14ac:dyDescent="0.2">
      <c r="B52" s="6" t="s">
        <v>53</v>
      </c>
      <c r="O52" s="7">
        <f>SMALL(O6:O47,1)+SMALL(O6:O47,2)+SMALL(O6:O47,3)</f>
        <v>0</v>
      </c>
    </row>
  </sheetData>
  <mergeCells count="1">
    <mergeCell ref="G2:J2"/>
  </mergeCells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4"/>
  <sheetViews>
    <sheetView workbookViewId="0">
      <selection activeCell="F8" sqref="F8"/>
    </sheetView>
  </sheetViews>
  <sheetFormatPr baseColWidth="10" defaultColWidth="8.83203125" defaultRowHeight="15" x14ac:dyDescent="0.2"/>
  <cols>
    <col min="1" max="1" width="2.83203125" customWidth="1"/>
    <col min="2" max="2" width="39.33203125" customWidth="1"/>
    <col min="3" max="3" width="14.5" style="3" customWidth="1"/>
    <col min="4" max="4" width="2.5" customWidth="1"/>
    <col min="5" max="6" width="14.5" style="3" customWidth="1"/>
  </cols>
  <sheetData>
    <row r="1" spans="2:6" ht="19" x14ac:dyDescent="0.25">
      <c r="B1" s="8" t="s">
        <v>46</v>
      </c>
    </row>
    <row r="2" spans="2:6" ht="19" x14ac:dyDescent="0.25">
      <c r="B2" s="8"/>
      <c r="E2" s="13" t="s">
        <v>50</v>
      </c>
      <c r="F2" s="13"/>
    </row>
    <row r="3" spans="2:6" ht="9" customHeight="1" x14ac:dyDescent="0.25">
      <c r="B3" s="8"/>
    </row>
    <row r="4" spans="2:6" x14ac:dyDescent="0.2">
      <c r="B4" s="9" t="s">
        <v>54</v>
      </c>
      <c r="C4" s="10" t="s">
        <v>0</v>
      </c>
      <c r="E4" s="10" t="s">
        <v>47</v>
      </c>
      <c r="F4" s="10" t="s">
        <v>48</v>
      </c>
    </row>
    <row r="5" spans="2:6" ht="8.25" customHeight="1" x14ac:dyDescent="0.2"/>
    <row r="6" spans="2:6" x14ac:dyDescent="0.2">
      <c r="B6" s="1" t="s">
        <v>8</v>
      </c>
      <c r="C6" s="4">
        <v>2700</v>
      </c>
      <c r="E6" s="3">
        <v>3000</v>
      </c>
      <c r="F6" s="3">
        <f>IF(E6&gt;C6,E6-C6,0)</f>
        <v>300</v>
      </c>
    </row>
    <row r="8" spans="2:6" x14ac:dyDescent="0.2">
      <c r="B8" s="1" t="s">
        <v>7</v>
      </c>
      <c r="C8" s="3">
        <v>10000</v>
      </c>
      <c r="E8" s="3">
        <v>3000</v>
      </c>
      <c r="F8" s="3">
        <f>IF(E8&gt;C8,E8-C8,0)</f>
        <v>0</v>
      </c>
    </row>
    <row r="10" spans="2:6" x14ac:dyDescent="0.2">
      <c r="B10" s="1" t="s">
        <v>9</v>
      </c>
      <c r="C10" s="3">
        <v>3500</v>
      </c>
      <c r="E10" s="3">
        <v>3000</v>
      </c>
      <c r="F10" s="3">
        <f>IF(E10&gt;C10,E10-C10,0)</f>
        <v>0</v>
      </c>
    </row>
    <row r="12" spans="2:6" x14ac:dyDescent="0.2">
      <c r="B12" s="1" t="s">
        <v>10</v>
      </c>
      <c r="C12" s="3">
        <v>6000</v>
      </c>
      <c r="E12" s="3">
        <v>3000</v>
      </c>
      <c r="F12" s="3">
        <f>IF(E12&gt;C12,E12-C12,0)</f>
        <v>0</v>
      </c>
    </row>
    <row r="14" spans="2:6" x14ac:dyDescent="0.2">
      <c r="B14" s="1" t="s">
        <v>11</v>
      </c>
      <c r="C14" s="3">
        <v>1000</v>
      </c>
      <c r="E14" s="3">
        <v>3000</v>
      </c>
      <c r="F14" s="3">
        <f>IF(E14&gt;C14,E14-C14,0)</f>
        <v>2000</v>
      </c>
    </row>
    <row r="16" spans="2:6" x14ac:dyDescent="0.2">
      <c r="B16" s="1" t="s">
        <v>39</v>
      </c>
      <c r="C16" s="3">
        <v>1000</v>
      </c>
      <c r="E16" s="3">
        <v>3000</v>
      </c>
      <c r="F16" s="3">
        <f>IF(E16&gt;C16,E16-C16,0)</f>
        <v>2000</v>
      </c>
    </row>
    <row r="18" spans="2:6" x14ac:dyDescent="0.2">
      <c r="B18" s="1" t="s">
        <v>40</v>
      </c>
      <c r="C18" s="3">
        <v>1000</v>
      </c>
      <c r="E18" s="3">
        <v>3000</v>
      </c>
      <c r="F18" s="3">
        <f>IF(E18&gt;C18,E18-C18,0)</f>
        <v>2000</v>
      </c>
    </row>
    <row r="22" spans="2:6" ht="8.25" customHeight="1" x14ac:dyDescent="0.2"/>
    <row r="23" spans="2:6" x14ac:dyDescent="0.2">
      <c r="B23" s="6" t="s">
        <v>49</v>
      </c>
      <c r="F23" s="7">
        <f>SMALL(F5:F22,1)+SMALL(F5:F22,2)+SMALL(F5:F22,3)</f>
        <v>0</v>
      </c>
    </row>
    <row r="24" spans="2:6" ht="6.75" customHeight="1" x14ac:dyDescent="0.2"/>
  </sheetData>
  <mergeCells count="1">
    <mergeCell ref="E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PD</vt:lpstr>
      <vt:lpstr>BD</vt:lpstr>
      <vt:lpstr>Gold Platinum Diamond</vt:lpstr>
      <vt:lpstr>Silver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UraPAuckland</dc:creator>
  <cp:lastModifiedBy>Microsoft Office User</cp:lastModifiedBy>
  <dcterms:created xsi:type="dcterms:W3CDTF">2016-04-18T06:38:24Z</dcterms:created>
  <dcterms:modified xsi:type="dcterms:W3CDTF">2018-07-23T13:24:49Z</dcterms:modified>
</cp:coreProperties>
</file>